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wgeo\Downloads\"/>
    </mc:Choice>
  </mc:AlternateContent>
  <xr:revisionPtr revIDLastSave="0" documentId="13_ncr:1_{BD69BA05-BD11-4DDD-B8FE-5F90B9136200}" xr6:coauthVersionLast="47" xr6:coauthVersionMax="47" xr10:uidLastSave="{00000000-0000-0000-0000-000000000000}"/>
  <bookViews>
    <workbookView xWindow="-120" yWindow="-120" windowWidth="29040" windowHeight="16440" xr2:uid="{876F46FB-2565-49A7-B0FE-40F37D70349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55" i="1" l="1"/>
  <c r="M154" i="1"/>
  <c r="M153" i="1"/>
  <c r="M129" i="1"/>
  <c r="M128" i="1"/>
  <c r="M127" i="1"/>
  <c r="M103" i="1"/>
  <c r="M102" i="1"/>
  <c r="M101" i="1"/>
  <c r="M36" i="1"/>
  <c r="M35" i="1"/>
  <c r="M34" i="1"/>
  <c r="M62" i="1"/>
  <c r="M61" i="1"/>
  <c r="M60" i="1"/>
  <c r="M87" i="1"/>
  <c r="M86" i="1"/>
  <c r="M88" i="1"/>
  <c r="L47" i="1"/>
  <c r="M152" i="1"/>
  <c r="L152" i="1"/>
  <c r="M151" i="1"/>
  <c r="L151" i="1"/>
  <c r="M150" i="1"/>
  <c r="L150" i="1"/>
  <c r="M149" i="1"/>
  <c r="L149" i="1"/>
  <c r="M148" i="1"/>
  <c r="L148" i="1"/>
  <c r="M147" i="1"/>
  <c r="L147" i="1"/>
  <c r="M146" i="1"/>
  <c r="L146" i="1"/>
  <c r="M145" i="1"/>
  <c r="L145" i="1"/>
  <c r="M144" i="1"/>
  <c r="L144" i="1"/>
  <c r="M143" i="1"/>
  <c r="L143" i="1"/>
  <c r="M142" i="1"/>
  <c r="L142" i="1"/>
  <c r="M141" i="1"/>
  <c r="L141" i="1"/>
  <c r="M140" i="1"/>
  <c r="L140" i="1"/>
  <c r="M139" i="1"/>
  <c r="L139" i="1"/>
  <c r="M138" i="1"/>
  <c r="L138" i="1"/>
  <c r="M137" i="1"/>
  <c r="L137" i="1"/>
  <c r="M136" i="1"/>
  <c r="L136" i="1"/>
  <c r="M135" i="1"/>
  <c r="L135" i="1"/>
  <c r="M134" i="1"/>
  <c r="L134" i="1"/>
  <c r="M133" i="1"/>
  <c r="L133" i="1"/>
  <c r="M126" i="1"/>
  <c r="L126" i="1"/>
  <c r="M125" i="1"/>
  <c r="L125" i="1"/>
  <c r="M124" i="1"/>
  <c r="L124" i="1"/>
  <c r="M123" i="1"/>
  <c r="L123" i="1"/>
  <c r="M122" i="1"/>
  <c r="L122" i="1"/>
  <c r="M121" i="1"/>
  <c r="L121" i="1"/>
  <c r="M120" i="1"/>
  <c r="L120" i="1"/>
  <c r="M119" i="1"/>
  <c r="L119" i="1"/>
  <c r="M118" i="1"/>
  <c r="L118" i="1"/>
  <c r="M117" i="1"/>
  <c r="L117" i="1"/>
  <c r="M116" i="1"/>
  <c r="L116" i="1"/>
  <c r="M115" i="1"/>
  <c r="L115" i="1"/>
  <c r="M114" i="1"/>
  <c r="L114" i="1"/>
  <c r="M113" i="1"/>
  <c r="L113" i="1"/>
  <c r="M112" i="1"/>
  <c r="L112" i="1"/>
  <c r="M111" i="1"/>
  <c r="L111" i="1"/>
  <c r="M110" i="1"/>
  <c r="L110" i="1"/>
  <c r="M109" i="1"/>
  <c r="L109" i="1"/>
  <c r="M108" i="1"/>
  <c r="L108" i="1"/>
  <c r="M107" i="1"/>
  <c r="L107" i="1"/>
  <c r="M100" i="1"/>
  <c r="L100" i="1"/>
  <c r="M99" i="1"/>
  <c r="L99" i="1"/>
  <c r="M98" i="1"/>
  <c r="L98" i="1"/>
  <c r="M97" i="1"/>
  <c r="L97" i="1"/>
  <c r="M96" i="1"/>
  <c r="L96" i="1"/>
  <c r="M95" i="1"/>
  <c r="L95" i="1"/>
  <c r="M94" i="1"/>
  <c r="L94" i="1"/>
  <c r="M93" i="1"/>
  <c r="L93" i="1"/>
  <c r="M92" i="1"/>
  <c r="L92" i="1"/>
  <c r="M85" i="1"/>
  <c r="L85" i="1"/>
  <c r="M84" i="1"/>
  <c r="L84" i="1"/>
  <c r="M83" i="1"/>
  <c r="L83" i="1"/>
  <c r="M82" i="1"/>
  <c r="L82" i="1"/>
  <c r="M81" i="1"/>
  <c r="L81" i="1"/>
  <c r="M80" i="1"/>
  <c r="L80" i="1"/>
  <c r="M79" i="1"/>
  <c r="L79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</calcChain>
</file>

<file path=xl/sharedStrings.xml><?xml version="1.0" encoding="utf-8"?>
<sst xmlns="http://schemas.openxmlformats.org/spreadsheetml/2006/main" count="212" uniqueCount="104">
  <si>
    <t>GPSResults</t>
  </si>
  <si>
    <t>V6.185</t>
  </si>
  <si>
    <t>filename:</t>
  </si>
  <si>
    <t>max:</t>
  </si>
  <si>
    <t>time</t>
  </si>
  <si>
    <t>m</t>
  </si>
  <si>
    <t>[knots]</t>
  </si>
  <si>
    <t>average[2]:</t>
  </si>
  <si>
    <t>82.280km/h</t>
  </si>
  <si>
    <t>44.428knots</t>
  </si>
  <si>
    <t>average[3]:</t>
  </si>
  <si>
    <t>81.545km/h</t>
  </si>
  <si>
    <t>44.031knots</t>
  </si>
  <si>
    <t>average[5]:</t>
  </si>
  <si>
    <t>80.038km/h</t>
  </si>
  <si>
    <t>43.217knots</t>
  </si>
  <si>
    <t>100m:</t>
  </si>
  <si>
    <t>81.544km/h</t>
  </si>
  <si>
    <t>44.030knots</t>
  </si>
  <si>
    <t>80.790km/h</t>
  </si>
  <si>
    <t>43.623knots</t>
  </si>
  <si>
    <t>79.377km/h</t>
  </si>
  <si>
    <t>42.860knots</t>
  </si>
  <si>
    <t>250m:</t>
  </si>
  <si>
    <t>78.258km/h</t>
  </si>
  <si>
    <t>42.256knots</t>
  </si>
  <si>
    <t>77.940km/h</t>
  </si>
  <si>
    <t>42.084knots</t>
  </si>
  <si>
    <t>77.196km/h</t>
  </si>
  <si>
    <t>41.683knots</t>
  </si>
  <si>
    <t>500m:</t>
  </si>
  <si>
    <t>72.870km/h</t>
  </si>
  <si>
    <t>39.346knots</t>
  </si>
  <si>
    <t>72.704km/h</t>
  </si>
  <si>
    <t>39.257knots</t>
  </si>
  <si>
    <t>71.124km/h</t>
  </si>
  <si>
    <t>38.404knots</t>
  </si>
  <si>
    <t>2s:</t>
  </si>
  <si>
    <t>10s:</t>
  </si>
  <si>
    <t>79.297km/h</t>
  </si>
  <si>
    <t>42.817knots</t>
  </si>
  <si>
    <t>79.041km/h</t>
  </si>
  <si>
    <t>42.679knots</t>
  </si>
  <si>
    <t>78.070km/h</t>
  </si>
  <si>
    <t>42.154knots</t>
  </si>
  <si>
    <t>fenix-6x\8249369153_ACTIVITY_MOD.fit</t>
  </si>
  <si>
    <t>altitude(s) not considered</t>
  </si>
  <si>
    <t>accumulated Doppler speeds</t>
  </si>
  <si>
    <t>cubic spline integration (10s), one run per leg</t>
  </si>
  <si>
    <t>total time: 15min, total length: 9.667km</t>
  </si>
  <si>
    <t>82.962km/h</t>
  </si>
  <si>
    <t>44.796knots</t>
  </si>
  <si>
    <t>82.188km/h</t>
  </si>
  <si>
    <t>44.378knots</t>
  </si>
  <si>
    <t>80.863km/h</t>
  </si>
  <si>
    <t>43.663knots</t>
  </si>
  <si>
    <t>81.888km/h</t>
  </si>
  <si>
    <t>44.216knots</t>
  </si>
  <si>
    <t>81.073km/h</t>
  </si>
  <si>
    <t>43.776knots</t>
  </si>
  <si>
    <t>79.686km/h</t>
  </si>
  <si>
    <t>43.027knots</t>
  </si>
  <si>
    <t>78.929km/h</t>
  </si>
  <si>
    <t>42.618knots</t>
  </si>
  <si>
    <t>78.517km/h</t>
  </si>
  <si>
    <t>42.396knots</t>
  </si>
  <si>
    <t>77.288km/h</t>
  </si>
  <si>
    <t>41.732knots</t>
  </si>
  <si>
    <t>73.106km/h</t>
  </si>
  <si>
    <t>39.474knots</t>
  </si>
  <si>
    <t>72.889km/h</t>
  </si>
  <si>
    <t>39.357knots</t>
  </si>
  <si>
    <t>71.290km/h</t>
  </si>
  <si>
    <t>38.493knots</t>
  </si>
  <si>
    <t>82.244km/h</t>
  </si>
  <si>
    <t>44.408knots</t>
  </si>
  <si>
    <t>81.493km/h</t>
  </si>
  <si>
    <t>44.003knots</t>
  </si>
  <si>
    <t>80.044km/h</t>
  </si>
  <si>
    <t>43.220knots</t>
  </si>
  <si>
    <t>79.478km/h</t>
  </si>
  <si>
    <t>42.915knots</t>
  </si>
  <si>
    <t>79.168km/h</t>
  </si>
  <si>
    <t>42.747knots</t>
  </si>
  <si>
    <t>77.818km/h</t>
  </si>
  <si>
    <t>42.018knots</t>
  </si>
  <si>
    <t>time limits: 10:33 - 13:15</t>
  </si>
  <si>
    <t>total time: 15min, total length: 9.660km</t>
  </si>
  <si>
    <t>filename: gw-60\GPSLOG.SBP</t>
  </si>
  <si>
    <t>+/-</t>
  </si>
  <si>
    <t>Time diff</t>
  </si>
  <si>
    <t>500m</t>
  </si>
  <si>
    <t>250m</t>
  </si>
  <si>
    <t>100m</t>
  </si>
  <si>
    <t>max</t>
  </si>
  <si>
    <t>2s</t>
  </si>
  <si>
    <t>10s</t>
  </si>
  <si>
    <t>Speed diff</t>
  </si>
  <si>
    <t>Min</t>
  </si>
  <si>
    <t>Max</t>
  </si>
  <si>
    <t>T. Mean</t>
  </si>
  <si>
    <t>1Hz vs 5Hz effect!</t>
  </si>
  <si>
    <t>Effect of repeat speeds</t>
  </si>
  <si>
    <t>Crash - repeat speeds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</si>
</sst>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hh:mm:ss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21" fontId="0" fillId="0" borderId="0" xfId="0" applyNumberFormat="1"/>
    <xf numFmtId="20" fontId="0" fillId="0" borderId="0" xfId="0" applyNumberFormat="1"/>
    <xf numFmtId="0" fontId="0" fillId="0" borderId="0" xfId="0" quotePrefix="1"/>
    <xf numFmtId="2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Sheet1!$A$9</c:f>
          <c:strCache>
            <c:ptCount val="1"/>
            <c:pt idx="0">
              <c:v>max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Sheet1!$M$11:$M$33</c:f>
              <c:numCache>
                <c:formatCode>0.00</c:formatCode>
                <c:ptCount val="23"/>
                <c:pt idx="0">
                  <c:v>-1.0130000000000052</c:v>
                </c:pt>
                <c:pt idx="1">
                  <c:v>-0.97800000000000153</c:v>
                </c:pt>
                <c:pt idx="2">
                  <c:v>-2.34</c:v>
                </c:pt>
                <c:pt idx="3">
                  <c:v>-1.652000000000001</c:v>
                </c:pt>
                <c:pt idx="4">
                  <c:v>-0.5519999999999996</c:v>
                </c:pt>
                <c:pt idx="5">
                  <c:v>-1.2310000000000016</c:v>
                </c:pt>
                <c:pt idx="6">
                  <c:v>-1.0670000000000002</c:v>
                </c:pt>
                <c:pt idx="7">
                  <c:v>-1.6410000000000018</c:v>
                </c:pt>
                <c:pt idx="8">
                  <c:v>-0.34100000000000108</c:v>
                </c:pt>
                <c:pt idx="9">
                  <c:v>-1.9759999999999991</c:v>
                </c:pt>
                <c:pt idx="10">
                  <c:v>-0.28399999999999892</c:v>
                </c:pt>
                <c:pt idx="11">
                  <c:v>-1.6759999999999984</c:v>
                </c:pt>
                <c:pt idx="12">
                  <c:v>-0.33200000000000074</c:v>
                </c:pt>
                <c:pt idx="13">
                  <c:v>-1.7729999999999997</c:v>
                </c:pt>
                <c:pt idx="14">
                  <c:v>-0.77199999999999847</c:v>
                </c:pt>
                <c:pt idx="15">
                  <c:v>-0.8279999999999994</c:v>
                </c:pt>
                <c:pt idx="16">
                  <c:v>3.5000000000003695E-2</c:v>
                </c:pt>
                <c:pt idx="17">
                  <c:v>-0.80499999999999972</c:v>
                </c:pt>
                <c:pt idx="18">
                  <c:v>-0.30499999999999972</c:v>
                </c:pt>
                <c:pt idx="19">
                  <c:v>-1.4769999999999994</c:v>
                </c:pt>
                <c:pt idx="20">
                  <c:v>-3.032</c:v>
                </c:pt>
                <c:pt idx="21">
                  <c:v>-1.399</c:v>
                </c:pt>
                <c:pt idx="22">
                  <c:v>-1.1739999999999995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9D-45D4-BB6A-C097AA63E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93005968"/>
        <c:axId val="1693007632"/>
      </c:barChart>
      <c:catAx>
        <c:axId val="1693005968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3007632"/>
        <c:crosses val="autoZero"/>
        <c:auto val="1"/>
        <c:lblAlgn val="ctr"/>
        <c:lblOffset val="100"/>
        <c:noMultiLvlLbl val="0"/>
      </c:catAx>
      <c:valAx>
        <c:axId val="169300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3005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Sheet1!$A$38</c:f>
          <c:strCache>
            <c:ptCount val="1"/>
            <c:pt idx="0">
              <c:v>100m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Sheet1!$M$40:$M$59</c:f>
              <c:numCache>
                <c:formatCode>0.00</c:formatCode>
                <c:ptCount val="20"/>
                <c:pt idx="0">
                  <c:v>-0.28199999999999648</c:v>
                </c:pt>
                <c:pt idx="1">
                  <c:v>-9.7999999999998977E-2</c:v>
                </c:pt>
                <c:pt idx="2">
                  <c:v>-0.38200000000000145</c:v>
                </c:pt>
                <c:pt idx="3">
                  <c:v>-0.24199999999999733</c:v>
                </c:pt>
                <c:pt idx="4">
                  <c:v>-0.10600000000000165</c:v>
                </c:pt>
                <c:pt idx="5">
                  <c:v>-0.16899999999999693</c:v>
                </c:pt>
                <c:pt idx="6">
                  <c:v>-0.60600000000000165</c:v>
                </c:pt>
                <c:pt idx="7">
                  <c:v>-0.51600000000000179</c:v>
                </c:pt>
                <c:pt idx="8">
                  <c:v>4.5999999999999375E-2</c:v>
                </c:pt>
                <c:pt idx="9">
                  <c:v>-0.45400000000000063</c:v>
                </c:pt>
                <c:pt idx="10">
                  <c:v>9.9999999999766942E-4</c:v>
                </c:pt>
                <c:pt idx="11">
                  <c:v>-0.33200000000000074</c:v>
                </c:pt>
                <c:pt idx="12">
                  <c:v>-6.0000000000002274E-3</c:v>
                </c:pt>
                <c:pt idx="13">
                  <c:v>-0.19200000000000017</c:v>
                </c:pt>
                <c:pt idx="14">
                  <c:v>-0.56300000000000239</c:v>
                </c:pt>
                <c:pt idx="15">
                  <c:v>-0.11199999999999832</c:v>
                </c:pt>
                <c:pt idx="16">
                  <c:v>0.1910000000000025</c:v>
                </c:pt>
                <c:pt idx="17">
                  <c:v>-0.16900000000000048</c:v>
                </c:pt>
                <c:pt idx="18">
                  <c:v>-8.5999999999998522E-2</c:v>
                </c:pt>
                <c:pt idx="19">
                  <c:v>-0.13599999999999923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03-4D53-AF6F-572E65DF2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59434592"/>
        <c:axId val="1759435008"/>
      </c:barChart>
      <c:catAx>
        <c:axId val="1759434592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9435008"/>
        <c:crosses val="autoZero"/>
        <c:auto val="1"/>
        <c:lblAlgn val="ctr"/>
        <c:lblOffset val="100"/>
        <c:noMultiLvlLbl val="0"/>
      </c:catAx>
      <c:valAx>
        <c:axId val="1759435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9434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Sheet1!$A$64</c:f>
          <c:strCache>
            <c:ptCount val="1"/>
            <c:pt idx="0">
              <c:v>250m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Sheet1!$M$66:$M$85</c:f>
              <c:numCache>
                <c:formatCode>0.00</c:formatCode>
                <c:ptCount val="20"/>
                <c:pt idx="0">
                  <c:v>7.3999999999998067E-2</c:v>
                </c:pt>
                <c:pt idx="1">
                  <c:v>-1.8999999999998352E-2</c:v>
                </c:pt>
                <c:pt idx="2">
                  <c:v>-0.60800000000000054</c:v>
                </c:pt>
                <c:pt idx="3">
                  <c:v>-0.27400000000000091</c:v>
                </c:pt>
                <c:pt idx="4">
                  <c:v>-0.23899999999999721</c:v>
                </c:pt>
                <c:pt idx="5">
                  <c:v>-7.1999999999999176E-2</c:v>
                </c:pt>
                <c:pt idx="6">
                  <c:v>-0.34100000000000108</c:v>
                </c:pt>
                <c:pt idx="7">
                  <c:v>-0.33199999999999896</c:v>
                </c:pt>
                <c:pt idx="8">
                  <c:v>0.12699999999999534</c:v>
                </c:pt>
                <c:pt idx="9">
                  <c:v>-0.20100000000000051</c:v>
                </c:pt>
                <c:pt idx="10">
                  <c:v>-0.11899999999999977</c:v>
                </c:pt>
                <c:pt idx="11">
                  <c:v>-9.7000000000001307E-2</c:v>
                </c:pt>
                <c:pt idx="12">
                  <c:v>-0.1319999999999979</c:v>
                </c:pt>
                <c:pt idx="13">
                  <c:v>-5.4999999999999716E-2</c:v>
                </c:pt>
                <c:pt idx="14">
                  <c:v>-0.60600000000000165</c:v>
                </c:pt>
                <c:pt idx="15">
                  <c:v>-4.4000000000000483E-2</c:v>
                </c:pt>
                <c:pt idx="16">
                  <c:v>-0.20900000000000318</c:v>
                </c:pt>
                <c:pt idx="17">
                  <c:v>-0.16799999999999926</c:v>
                </c:pt>
                <c:pt idx="18">
                  <c:v>1.8059999999999974</c:v>
                </c:pt>
                <c:pt idx="19">
                  <c:v>-0.31899999999999906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CE-4617-A919-3E471819E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67230432"/>
        <c:axId val="1767226272"/>
      </c:barChart>
      <c:catAx>
        <c:axId val="1767230432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7226272"/>
        <c:crosses val="autoZero"/>
        <c:auto val="1"/>
        <c:lblAlgn val="ctr"/>
        <c:lblOffset val="100"/>
        <c:noMultiLvlLbl val="0"/>
      </c:catAx>
      <c:valAx>
        <c:axId val="1767226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7230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Sheet1!$A$90</c:f>
          <c:strCache>
            <c:ptCount val="1"/>
            <c:pt idx="0">
              <c:v>500m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Sheet1!$M$92:$M$100</c:f>
              <c:numCache>
                <c:formatCode>0.00</c:formatCode>
                <c:ptCount val="9"/>
                <c:pt idx="0">
                  <c:v>-4.5999999999999375E-2</c:v>
                </c:pt>
                <c:pt idx="1">
                  <c:v>2.1999999999998465E-2</c:v>
                </c:pt>
                <c:pt idx="2">
                  <c:v>-0.21300000000000097</c:v>
                </c:pt>
                <c:pt idx="3">
                  <c:v>-0.26700000000000301</c:v>
                </c:pt>
                <c:pt idx="4">
                  <c:v>6.4999999999997726E-2</c:v>
                </c:pt>
                <c:pt idx="5">
                  <c:v>1.2000000000000455E-2</c:v>
                </c:pt>
                <c:pt idx="6">
                  <c:v>-0.46300000000000097</c:v>
                </c:pt>
                <c:pt idx="7">
                  <c:v>-0.65100000000000335</c:v>
                </c:pt>
                <c:pt idx="8">
                  <c:v>-0.66300000000000026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BA-4311-A10B-5DF14834A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64162016"/>
        <c:axId val="1764157440"/>
      </c:barChart>
      <c:catAx>
        <c:axId val="176416201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4157440"/>
        <c:crosses val="autoZero"/>
        <c:auto val="1"/>
        <c:lblAlgn val="ctr"/>
        <c:lblOffset val="100"/>
        <c:noMultiLvlLbl val="0"/>
      </c:catAx>
      <c:valAx>
        <c:axId val="1764157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4162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Sheet1!$A$105</c:f>
          <c:strCache>
            <c:ptCount val="1"/>
            <c:pt idx="0">
              <c:v>2s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Sheet1!$M$107:$M$126</c:f>
              <c:numCache>
                <c:formatCode>0.00</c:formatCode>
                <c:ptCount val="20"/>
                <c:pt idx="0">
                  <c:v>-0.41400000000000148</c:v>
                </c:pt>
                <c:pt idx="1">
                  <c:v>-0.12300000000000111</c:v>
                </c:pt>
                <c:pt idx="2">
                  <c:v>-1.3870000000000005</c:v>
                </c:pt>
                <c:pt idx="3">
                  <c:v>-0.80799999999999983</c:v>
                </c:pt>
                <c:pt idx="4">
                  <c:v>-0.17900000000000205</c:v>
                </c:pt>
                <c:pt idx="5">
                  <c:v>-0.57800000000000296</c:v>
                </c:pt>
                <c:pt idx="6">
                  <c:v>-0.62599999999999767</c:v>
                </c:pt>
                <c:pt idx="7">
                  <c:v>-0.90800000000000125</c:v>
                </c:pt>
                <c:pt idx="8">
                  <c:v>7.3000000000000398E-2</c:v>
                </c:pt>
                <c:pt idx="9">
                  <c:v>-1.0399999999999991</c:v>
                </c:pt>
                <c:pt idx="10">
                  <c:v>0.23499999999999943</c:v>
                </c:pt>
                <c:pt idx="11">
                  <c:v>-0.98499999999999943</c:v>
                </c:pt>
                <c:pt idx="12">
                  <c:v>-9.9999999999980105E-3</c:v>
                </c:pt>
                <c:pt idx="13">
                  <c:v>-0.55600000000000094</c:v>
                </c:pt>
                <c:pt idx="14">
                  <c:v>-0.32499999999999574</c:v>
                </c:pt>
                <c:pt idx="15">
                  <c:v>-0.33799999999999741</c:v>
                </c:pt>
                <c:pt idx="16">
                  <c:v>0.36400000000000432</c:v>
                </c:pt>
                <c:pt idx="17">
                  <c:v>-0.26499999999999702</c:v>
                </c:pt>
                <c:pt idx="18">
                  <c:v>4.5000000000001705E-2</c:v>
                </c:pt>
                <c:pt idx="19">
                  <c:v>-0.45100000000000051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43-44B1-B1AC-F674F7AD0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96974208"/>
        <c:axId val="1696976704"/>
      </c:barChart>
      <c:catAx>
        <c:axId val="1696974208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6976704"/>
        <c:crosses val="autoZero"/>
        <c:auto val="1"/>
        <c:lblAlgn val="ctr"/>
        <c:lblOffset val="100"/>
        <c:noMultiLvlLbl val="0"/>
      </c:catAx>
      <c:valAx>
        <c:axId val="169697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6974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Sheet1!$A$131</c:f>
          <c:strCache>
            <c:ptCount val="1"/>
            <c:pt idx="0">
              <c:v>10s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Sheet1!$M$133:$M$152</c:f>
              <c:numCache>
                <c:formatCode>0.00</c:formatCode>
                <c:ptCount val="20"/>
                <c:pt idx="0">
                  <c:v>3.3000000000001251E-2</c:v>
                </c:pt>
                <c:pt idx="1">
                  <c:v>-0.14300000000000068</c:v>
                </c:pt>
                <c:pt idx="2">
                  <c:v>-0.33099999999999952</c:v>
                </c:pt>
                <c:pt idx="3">
                  <c:v>-0.23799999999999955</c:v>
                </c:pt>
                <c:pt idx="4">
                  <c:v>-9.7000000000001307E-2</c:v>
                </c:pt>
                <c:pt idx="5">
                  <c:v>-0.18699999999999761</c:v>
                </c:pt>
                <c:pt idx="6">
                  <c:v>-0.3609999999999971</c:v>
                </c:pt>
                <c:pt idx="7">
                  <c:v>-0.54999999999999716</c:v>
                </c:pt>
                <c:pt idx="8">
                  <c:v>0.16000000000000369</c:v>
                </c:pt>
                <c:pt idx="9">
                  <c:v>-0.5259999999999998</c:v>
                </c:pt>
                <c:pt idx="10">
                  <c:v>-9.0000000000003411E-3</c:v>
                </c:pt>
                <c:pt idx="11">
                  <c:v>-0.37099999999999866</c:v>
                </c:pt>
                <c:pt idx="12">
                  <c:v>-8.100000000000307E-2</c:v>
                </c:pt>
                <c:pt idx="13">
                  <c:v>-0.21000000000000085</c:v>
                </c:pt>
                <c:pt idx="14">
                  <c:v>-0.25399999999999778</c:v>
                </c:pt>
                <c:pt idx="15">
                  <c:v>-0.10699999999999932</c:v>
                </c:pt>
                <c:pt idx="16">
                  <c:v>5.8999999999997499E-2</c:v>
                </c:pt>
                <c:pt idx="17">
                  <c:v>-0.17899999999999849</c:v>
                </c:pt>
                <c:pt idx="18">
                  <c:v>1.1129999999999995</c:v>
                </c:pt>
                <c:pt idx="19">
                  <c:v>-0.10200000000000031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18-42AC-939E-78E154FBF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62636992"/>
        <c:axId val="1762644064"/>
      </c:barChart>
      <c:catAx>
        <c:axId val="1762636992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2644064"/>
        <c:crosses val="autoZero"/>
        <c:auto val="1"/>
        <c:lblAlgn val="ctr"/>
        <c:lblOffset val="100"/>
        <c:noMultiLvlLbl val="0"/>
      </c:catAx>
      <c:valAx>
        <c:axId val="1762644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2636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371475</xdr:colOff>
      <xdr:row>11</xdr:row>
      <xdr:rowOff>9525</xdr:rowOff>
    </xdr:from>
    <xdr:to>
      <xdr:col>25</xdr:col>
      <xdr:colOff>142875</xdr:colOff>
      <xdr:row>32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62E68A9-8CF0-4005-96C4-711A5503A7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357187</xdr:colOff>
      <xdr:row>39</xdr:row>
      <xdr:rowOff>85725</xdr:rowOff>
    </xdr:from>
    <xdr:to>
      <xdr:col>25</xdr:col>
      <xdr:colOff>161925</xdr:colOff>
      <xdr:row>60</xdr:row>
      <xdr:rowOff>85725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0E28916-583A-4AB7-8BDA-CC3BF405C6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323850</xdr:colOff>
      <xdr:row>64</xdr:row>
      <xdr:rowOff>28574</xdr:rowOff>
    </xdr:from>
    <xdr:to>
      <xdr:col>25</xdr:col>
      <xdr:colOff>209550</xdr:colOff>
      <xdr:row>84</xdr:row>
      <xdr:rowOff>95249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FF109E9-2250-4E94-90AB-9EF2498182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295275</xdr:colOff>
      <xdr:row>86</xdr:row>
      <xdr:rowOff>114299</xdr:rowOff>
    </xdr:from>
    <xdr:to>
      <xdr:col>24</xdr:col>
      <xdr:colOff>495301</xdr:colOff>
      <xdr:row>104</xdr:row>
      <xdr:rowOff>142875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FB201EA-69A8-4498-B01B-488590ECCE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223836</xdr:colOff>
      <xdr:row>106</xdr:row>
      <xdr:rowOff>47625</xdr:rowOff>
    </xdr:from>
    <xdr:to>
      <xdr:col>24</xdr:col>
      <xdr:colOff>266699</xdr:colOff>
      <xdr:row>126</xdr:row>
      <xdr:rowOff>28575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8534B0A-F42C-47AE-8F57-51BBB92D7C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238124</xdr:colOff>
      <xdr:row>131</xdr:row>
      <xdr:rowOff>57149</xdr:rowOff>
    </xdr:from>
    <xdr:to>
      <xdr:col>26</xdr:col>
      <xdr:colOff>133349</xdr:colOff>
      <xdr:row>153</xdr:row>
      <xdr:rowOff>66674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CD30DCE5-187D-4173-AB55-9BC0125EFD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616E2-64A7-4872-9D9A-36975844B99E}">
  <dimension ref="A1:N155"/>
  <sheetViews>
    <sheetView tabSelected="1" topLeftCell="A55" workbookViewId="0">
      <selection activeCell="O62" sqref="O62"/>
    </sheetView>
  </sheetViews>
  <sheetFormatPr defaultRowHeight="15" x14ac:dyDescent="0.25"/>
  <cols>
    <col min="12" max="12" width="9" style="5" bestFit="1" customWidth="1"/>
    <col min="13" max="13" width="9.140625" style="4"/>
  </cols>
  <sheetData>
    <row r="1" spans="1:13" x14ac:dyDescent="0.25">
      <c r="A1" t="s">
        <v>0</v>
      </c>
      <c r="B1" t="s">
        <v>1</v>
      </c>
      <c r="G1" t="s">
        <v>0</v>
      </c>
      <c r="H1" t="s">
        <v>1</v>
      </c>
    </row>
    <row r="2" spans="1:13" x14ac:dyDescent="0.25">
      <c r="A2" t="s">
        <v>2</v>
      </c>
      <c r="B2" t="s">
        <v>45</v>
      </c>
      <c r="G2" t="s">
        <v>88</v>
      </c>
    </row>
    <row r="3" spans="1:13" x14ac:dyDescent="0.25">
      <c r="A3" t="s">
        <v>46</v>
      </c>
      <c r="G3" t="s">
        <v>46</v>
      </c>
    </row>
    <row r="4" spans="1:13" x14ac:dyDescent="0.25">
      <c r="A4" t="s">
        <v>47</v>
      </c>
      <c r="G4" t="s">
        <v>47</v>
      </c>
    </row>
    <row r="5" spans="1:13" x14ac:dyDescent="0.25">
      <c r="A5" t="s">
        <v>48</v>
      </c>
      <c r="G5" t="s">
        <v>48</v>
      </c>
    </row>
    <row r="6" spans="1:13" x14ac:dyDescent="0.25">
      <c r="A6" t="s">
        <v>49</v>
      </c>
      <c r="G6" t="s">
        <v>86</v>
      </c>
      <c r="I6" s="2"/>
      <c r="K6" s="2"/>
    </row>
    <row r="7" spans="1:13" x14ac:dyDescent="0.25">
      <c r="G7" t="s">
        <v>87</v>
      </c>
    </row>
    <row r="9" spans="1:13" x14ac:dyDescent="0.25">
      <c r="A9" t="s">
        <v>94</v>
      </c>
      <c r="G9" t="s">
        <v>3</v>
      </c>
    </row>
    <row r="10" spans="1:13" x14ac:dyDescent="0.25">
      <c r="A10" t="s">
        <v>4</v>
      </c>
      <c r="B10" t="s">
        <v>5</v>
      </c>
      <c r="C10" t="s">
        <v>6</v>
      </c>
      <c r="G10" t="s">
        <v>4</v>
      </c>
      <c r="H10" t="s">
        <v>5</v>
      </c>
      <c r="I10" t="s">
        <v>6</v>
      </c>
      <c r="J10" s="3" t="s">
        <v>89</v>
      </c>
      <c r="L10" t="s">
        <v>90</v>
      </c>
      <c r="M10" t="s">
        <v>97</v>
      </c>
    </row>
    <row r="11" spans="1:13" x14ac:dyDescent="0.25">
      <c r="A11" s="1">
        <v>0.44996527777777778</v>
      </c>
      <c r="B11">
        <v>21</v>
      </c>
      <c r="C11">
        <v>40.915999999999997</v>
      </c>
      <c r="F11" s="1"/>
      <c r="G11" s="1">
        <v>0.44994212962962959</v>
      </c>
      <c r="H11">
        <v>4.3</v>
      </c>
      <c r="I11">
        <v>41.929000000000002</v>
      </c>
      <c r="J11">
        <v>1.944</v>
      </c>
      <c r="L11" s="5">
        <f>IF(A11&gt;G11,A11-G11,G11-A11)</f>
        <v>2.3148148148188774E-5</v>
      </c>
      <c r="M11" s="4">
        <f>C11-I11</f>
        <v>-1.0130000000000052</v>
      </c>
    </row>
    <row r="12" spans="1:13" x14ac:dyDescent="0.25">
      <c r="A12" s="1">
        <v>0.45127314814814817</v>
      </c>
      <c r="B12">
        <v>9</v>
      </c>
      <c r="C12">
        <v>17.43</v>
      </c>
      <c r="G12" s="1">
        <v>0.45128472222222221</v>
      </c>
      <c r="H12">
        <v>1.9</v>
      </c>
      <c r="I12">
        <v>18.408000000000001</v>
      </c>
      <c r="J12">
        <v>1.2829999999999999</v>
      </c>
      <c r="L12" s="5">
        <f t="shared" ref="L12:L33" si="0">IF(A12&gt;G12,A12-G12,G12-A12)</f>
        <v>1.1574074074038876E-5</v>
      </c>
      <c r="M12" s="4">
        <f t="shared" ref="M12:M33" si="1">C12-I12</f>
        <v>-0.97800000000000153</v>
      </c>
    </row>
    <row r="13" spans="1:13" x14ac:dyDescent="0.25">
      <c r="A13" s="1">
        <v>0.45271990740740736</v>
      </c>
      <c r="B13">
        <v>9.5</v>
      </c>
      <c r="C13">
        <v>18.536999999999999</v>
      </c>
      <c r="G13" s="1">
        <v>0.45269675925925923</v>
      </c>
      <c r="H13">
        <v>2.1</v>
      </c>
      <c r="I13">
        <v>20.876999999999999</v>
      </c>
      <c r="J13">
        <v>1.0109999999999999</v>
      </c>
      <c r="L13" s="5">
        <f t="shared" si="0"/>
        <v>2.3148148148133263E-5</v>
      </c>
      <c r="M13" s="4">
        <f t="shared" si="1"/>
        <v>-2.34</v>
      </c>
    </row>
    <row r="14" spans="1:13" x14ac:dyDescent="0.25">
      <c r="A14" s="1">
        <v>0.45306712962962964</v>
      </c>
      <c r="B14">
        <v>8.5</v>
      </c>
      <c r="C14">
        <v>16.523</v>
      </c>
      <c r="G14" s="1">
        <v>0.45305555555555554</v>
      </c>
      <c r="H14">
        <v>1.9</v>
      </c>
      <c r="I14">
        <v>18.175000000000001</v>
      </c>
      <c r="J14">
        <v>0.97199999999999998</v>
      </c>
      <c r="L14" s="5">
        <f t="shared" si="0"/>
        <v>1.1574074074094387E-5</v>
      </c>
      <c r="M14" s="4">
        <f t="shared" si="1"/>
        <v>-1.652000000000001</v>
      </c>
    </row>
    <row r="15" spans="1:13" x14ac:dyDescent="0.25">
      <c r="A15" s="1">
        <v>0.45518518518518519</v>
      </c>
      <c r="B15">
        <v>21.1</v>
      </c>
      <c r="C15">
        <v>41.027000000000001</v>
      </c>
      <c r="G15" s="1">
        <v>0.45515046296296297</v>
      </c>
      <c r="H15">
        <v>4.3</v>
      </c>
      <c r="I15">
        <v>41.579000000000001</v>
      </c>
      <c r="J15">
        <v>1.5549999999999999</v>
      </c>
      <c r="L15" s="5">
        <f t="shared" si="0"/>
        <v>3.472222222222765E-5</v>
      </c>
      <c r="M15" s="4">
        <f t="shared" si="1"/>
        <v>-0.5519999999999996</v>
      </c>
    </row>
    <row r="16" spans="1:13" x14ac:dyDescent="0.25">
      <c r="A16" s="1">
        <v>0.45984953703703701</v>
      </c>
      <c r="B16">
        <v>9.1999999999999993</v>
      </c>
      <c r="C16">
        <v>17.954999999999998</v>
      </c>
      <c r="G16" s="1">
        <v>0.45982638888888888</v>
      </c>
      <c r="H16">
        <v>2</v>
      </c>
      <c r="I16">
        <v>19.186</v>
      </c>
      <c r="J16">
        <v>0.97199999999999998</v>
      </c>
      <c r="L16" s="5">
        <f t="shared" si="0"/>
        <v>2.3148148148133263E-5</v>
      </c>
      <c r="M16" s="4">
        <f t="shared" si="1"/>
        <v>-1.2310000000000016</v>
      </c>
    </row>
    <row r="17" spans="1:13" x14ac:dyDescent="0.25">
      <c r="A17" s="1">
        <v>0.46127314814814818</v>
      </c>
      <c r="B17">
        <v>21</v>
      </c>
      <c r="C17">
        <v>40.862000000000002</v>
      </c>
      <c r="G17" s="1">
        <v>0.46135416666666668</v>
      </c>
      <c r="H17">
        <v>4.3</v>
      </c>
      <c r="I17">
        <v>41.929000000000002</v>
      </c>
      <c r="J17">
        <v>1.905</v>
      </c>
      <c r="L17" s="5">
        <f t="shared" si="0"/>
        <v>8.1018518518494176E-5</v>
      </c>
      <c r="M17" s="4">
        <f t="shared" si="1"/>
        <v>-1.0670000000000002</v>
      </c>
    </row>
    <row r="18" spans="1:13" x14ac:dyDescent="0.25">
      <c r="A18" s="1">
        <v>0.46716435185185184</v>
      </c>
      <c r="B18">
        <v>8.5</v>
      </c>
      <c r="C18">
        <v>16.611999999999998</v>
      </c>
      <c r="G18" s="1">
        <v>0.46681712962962968</v>
      </c>
      <c r="H18">
        <v>1.9</v>
      </c>
      <c r="I18">
        <v>18.253</v>
      </c>
      <c r="J18">
        <v>1.1659999999999999</v>
      </c>
      <c r="L18" s="5">
        <f t="shared" si="0"/>
        <v>3.4722222222216548E-4</v>
      </c>
      <c r="M18" s="4">
        <f t="shared" si="1"/>
        <v>-1.6410000000000018</v>
      </c>
    </row>
    <row r="19" spans="1:13" x14ac:dyDescent="0.25">
      <c r="A19" s="1">
        <v>0.48009259259259257</v>
      </c>
      <c r="B19">
        <v>20.3</v>
      </c>
      <c r="C19">
        <v>39.411000000000001</v>
      </c>
      <c r="G19" s="1">
        <v>0.4800578703703704</v>
      </c>
      <c r="H19">
        <v>4.0999999999999996</v>
      </c>
      <c r="I19">
        <v>39.752000000000002</v>
      </c>
      <c r="J19">
        <v>1.944</v>
      </c>
      <c r="L19" s="5">
        <f t="shared" si="0"/>
        <v>3.4722222222172139E-5</v>
      </c>
      <c r="M19" s="4">
        <f t="shared" si="1"/>
        <v>-0.34100000000000108</v>
      </c>
    </row>
    <row r="20" spans="1:13" x14ac:dyDescent="0.25">
      <c r="A20" s="1">
        <v>0.48443287037037036</v>
      </c>
      <c r="B20">
        <v>9.3000000000000007</v>
      </c>
      <c r="C20">
        <v>18.084</v>
      </c>
      <c r="G20" s="1">
        <v>0.4845949074074074</v>
      </c>
      <c r="H20">
        <v>2.1</v>
      </c>
      <c r="I20">
        <v>20.059999999999999</v>
      </c>
      <c r="J20">
        <v>0.97199999999999998</v>
      </c>
      <c r="L20" s="5">
        <f t="shared" si="0"/>
        <v>1.6203703703704386E-4</v>
      </c>
      <c r="M20" s="4">
        <f t="shared" si="1"/>
        <v>-1.9759999999999991</v>
      </c>
    </row>
    <row r="21" spans="1:13" x14ac:dyDescent="0.25">
      <c r="A21" s="1">
        <v>0.48600694444444442</v>
      </c>
      <c r="B21">
        <v>22.1</v>
      </c>
      <c r="C21">
        <v>42.966999999999999</v>
      </c>
      <c r="G21" s="1">
        <v>0.48606481481481478</v>
      </c>
      <c r="H21">
        <v>4.5</v>
      </c>
      <c r="I21">
        <v>43.250999999999998</v>
      </c>
      <c r="J21">
        <v>2.0219999999999998</v>
      </c>
      <c r="L21" s="5">
        <f t="shared" si="0"/>
        <v>5.7870370370360913E-5</v>
      </c>
      <c r="M21" s="4">
        <f t="shared" si="1"/>
        <v>-0.28399999999999892</v>
      </c>
    </row>
    <row r="22" spans="1:13" x14ac:dyDescent="0.25">
      <c r="A22" s="1">
        <v>0.48932870370370374</v>
      </c>
      <c r="B22">
        <v>9.1999999999999993</v>
      </c>
      <c r="C22">
        <v>17.899000000000001</v>
      </c>
      <c r="G22" s="1">
        <v>0.48928240740740742</v>
      </c>
      <c r="H22">
        <v>2</v>
      </c>
      <c r="I22">
        <v>19.574999999999999</v>
      </c>
      <c r="J22">
        <v>0.505</v>
      </c>
      <c r="L22" s="5">
        <f t="shared" si="0"/>
        <v>4.6296296296322037E-5</v>
      </c>
      <c r="M22" s="4">
        <f t="shared" si="1"/>
        <v>-1.6759999999999984</v>
      </c>
    </row>
    <row r="23" spans="1:13" x14ac:dyDescent="0.25">
      <c r="A23" s="1">
        <v>0.49124999999999996</v>
      </c>
      <c r="B23">
        <v>21.1</v>
      </c>
      <c r="C23">
        <v>40.954999999999998</v>
      </c>
      <c r="G23" s="1">
        <v>0.49120370370370375</v>
      </c>
      <c r="H23">
        <v>4.2</v>
      </c>
      <c r="I23">
        <v>41.286999999999999</v>
      </c>
      <c r="J23">
        <v>1.0109999999999999</v>
      </c>
      <c r="L23" s="5">
        <f t="shared" si="0"/>
        <v>4.6296296296211015E-5</v>
      </c>
      <c r="M23" s="4">
        <f t="shared" si="1"/>
        <v>-0.33200000000000074</v>
      </c>
    </row>
    <row r="24" spans="1:13" x14ac:dyDescent="0.25">
      <c r="A24" s="1">
        <v>0.49440972222222218</v>
      </c>
      <c r="B24">
        <v>8.6999999999999993</v>
      </c>
      <c r="C24">
        <v>16.849</v>
      </c>
      <c r="G24" s="1">
        <v>0.49460648148148145</v>
      </c>
      <c r="H24">
        <v>1.9</v>
      </c>
      <c r="I24">
        <v>18.622</v>
      </c>
      <c r="J24">
        <v>1.2050000000000001</v>
      </c>
      <c r="L24" s="5">
        <f t="shared" si="0"/>
        <v>1.9675925925927151E-4</v>
      </c>
      <c r="M24" s="4">
        <f t="shared" si="1"/>
        <v>-1.7729999999999997</v>
      </c>
    </row>
    <row r="25" spans="1:13" x14ac:dyDescent="0.25">
      <c r="A25" s="1">
        <v>0.51035879629629632</v>
      </c>
      <c r="B25">
        <v>23.1</v>
      </c>
      <c r="C25">
        <v>44.889000000000003</v>
      </c>
      <c r="G25" s="1">
        <v>0.51031250000000006</v>
      </c>
      <c r="H25">
        <v>4.7</v>
      </c>
      <c r="I25">
        <v>45.661000000000001</v>
      </c>
      <c r="J25">
        <v>1.788</v>
      </c>
      <c r="L25" s="5">
        <f t="shared" si="0"/>
        <v>4.6296296296266526E-5</v>
      </c>
      <c r="M25" s="4">
        <f t="shared" si="1"/>
        <v>-0.77199999999999847</v>
      </c>
    </row>
    <row r="26" spans="1:13" x14ac:dyDescent="0.25">
      <c r="A26" s="1">
        <v>0.51460648148148147</v>
      </c>
      <c r="B26">
        <v>9.6999999999999993</v>
      </c>
      <c r="C26">
        <v>18.844000000000001</v>
      </c>
      <c r="G26" s="1">
        <v>0.51466435185185189</v>
      </c>
      <c r="H26">
        <v>2</v>
      </c>
      <c r="I26">
        <v>19.672000000000001</v>
      </c>
      <c r="J26">
        <v>0.89400000000000002</v>
      </c>
      <c r="L26" s="5">
        <f t="shared" si="0"/>
        <v>5.7870370370416424E-5</v>
      </c>
      <c r="M26" s="4">
        <f t="shared" si="1"/>
        <v>-0.8279999999999994</v>
      </c>
    </row>
    <row r="27" spans="1:13" x14ac:dyDescent="0.25">
      <c r="A27" s="1">
        <v>0.51754629629629634</v>
      </c>
      <c r="B27">
        <v>22.6</v>
      </c>
      <c r="C27">
        <v>43.966000000000001</v>
      </c>
      <c r="G27" s="1">
        <v>0.51748842592592592</v>
      </c>
      <c r="H27">
        <v>4.5</v>
      </c>
      <c r="I27">
        <v>43.930999999999997</v>
      </c>
      <c r="J27">
        <v>1.127</v>
      </c>
      <c r="L27" s="5">
        <f t="shared" si="0"/>
        <v>5.7870370370416424E-5</v>
      </c>
      <c r="M27" s="4">
        <f t="shared" si="1"/>
        <v>3.5000000000003695E-2</v>
      </c>
    </row>
    <row r="28" spans="1:13" x14ac:dyDescent="0.25">
      <c r="A28" s="1">
        <v>0.52128472222222222</v>
      </c>
      <c r="B28">
        <v>9.6999999999999993</v>
      </c>
      <c r="C28">
        <v>18.789000000000001</v>
      </c>
      <c r="G28" s="1">
        <v>0.52124999999999999</v>
      </c>
      <c r="H28">
        <v>2</v>
      </c>
      <c r="I28">
        <v>19.594000000000001</v>
      </c>
      <c r="J28">
        <v>0.42799999999999999</v>
      </c>
      <c r="L28" s="5">
        <f t="shared" si="0"/>
        <v>3.472222222222765E-5</v>
      </c>
      <c r="M28" s="4">
        <f t="shared" si="1"/>
        <v>-0.80499999999999972</v>
      </c>
    </row>
    <row r="29" spans="1:13" x14ac:dyDescent="0.25">
      <c r="A29" s="1">
        <v>0.54259259259259263</v>
      </c>
      <c r="B29">
        <v>22.2</v>
      </c>
      <c r="C29">
        <v>43.237000000000002</v>
      </c>
      <c r="G29" s="1">
        <v>0.54256944444444444</v>
      </c>
      <c r="H29">
        <v>4.5</v>
      </c>
      <c r="I29">
        <v>43.542000000000002</v>
      </c>
      <c r="J29">
        <v>2.294</v>
      </c>
      <c r="L29" s="5">
        <f t="shared" si="0"/>
        <v>2.3148148148188774E-5</v>
      </c>
      <c r="M29" s="4">
        <f t="shared" si="1"/>
        <v>-0.30499999999999972</v>
      </c>
    </row>
    <row r="30" spans="1:13" x14ac:dyDescent="0.25">
      <c r="A30" s="1">
        <v>0.54295138888888894</v>
      </c>
      <c r="B30">
        <v>3.2</v>
      </c>
      <c r="C30">
        <v>6.24</v>
      </c>
      <c r="G30" s="1">
        <v>0.54281250000000003</v>
      </c>
      <c r="H30">
        <v>0.8</v>
      </c>
      <c r="I30">
        <v>7.7169999999999996</v>
      </c>
      <c r="J30">
        <v>2.9550000000000001</v>
      </c>
      <c r="L30" s="5">
        <f t="shared" si="0"/>
        <v>1.388888888889106E-4</v>
      </c>
      <c r="M30" s="4">
        <f t="shared" si="1"/>
        <v>-1.4769999999999994</v>
      </c>
    </row>
    <row r="31" spans="1:13" x14ac:dyDescent="0.25">
      <c r="A31" s="1">
        <v>0.54304398148148147</v>
      </c>
      <c r="B31">
        <v>3.2</v>
      </c>
      <c r="C31">
        <v>6.24</v>
      </c>
      <c r="G31" s="1">
        <v>0.5428587962962963</v>
      </c>
      <c r="H31">
        <v>1</v>
      </c>
      <c r="I31">
        <v>9.2720000000000002</v>
      </c>
      <c r="J31">
        <v>6.1429999999999998</v>
      </c>
      <c r="L31" s="5">
        <f t="shared" si="0"/>
        <v>1.8518518518517713E-4</v>
      </c>
      <c r="M31" s="4">
        <f t="shared" si="1"/>
        <v>-3.032</v>
      </c>
    </row>
    <row r="32" spans="1:13" x14ac:dyDescent="0.25">
      <c r="A32" s="1">
        <v>0.54312499999999997</v>
      </c>
      <c r="B32">
        <v>3.2</v>
      </c>
      <c r="C32">
        <v>6.24</v>
      </c>
      <c r="G32" s="1">
        <v>0.54303240740740744</v>
      </c>
      <c r="H32">
        <v>0.8</v>
      </c>
      <c r="I32">
        <v>7.6390000000000002</v>
      </c>
      <c r="J32">
        <v>3.3820000000000001</v>
      </c>
      <c r="L32" s="5">
        <f t="shared" si="0"/>
        <v>9.2592592592533052E-5</v>
      </c>
      <c r="M32" s="4">
        <f t="shared" si="1"/>
        <v>-1.399</v>
      </c>
    </row>
    <row r="33" spans="1:14" x14ac:dyDescent="0.25">
      <c r="A33" s="1">
        <v>0.54688657407407404</v>
      </c>
      <c r="B33">
        <v>8.3000000000000007</v>
      </c>
      <c r="C33">
        <v>16.106999999999999</v>
      </c>
      <c r="G33" s="1">
        <v>0.54674768518518524</v>
      </c>
      <c r="H33">
        <v>1.8</v>
      </c>
      <c r="I33">
        <v>17.280999999999999</v>
      </c>
      <c r="J33">
        <v>1.3220000000000001</v>
      </c>
      <c r="L33" s="5">
        <f t="shared" si="0"/>
        <v>1.3888888888879958E-4</v>
      </c>
      <c r="M33" s="4">
        <f t="shared" si="1"/>
        <v>-1.1739999999999995</v>
      </c>
    </row>
    <row r="34" spans="1:14" x14ac:dyDescent="0.25">
      <c r="A34" t="s">
        <v>7</v>
      </c>
      <c r="B34" t="s">
        <v>8</v>
      </c>
      <c r="C34" t="s">
        <v>9</v>
      </c>
      <c r="G34" t="s">
        <v>7</v>
      </c>
      <c r="H34" t="s">
        <v>50</v>
      </c>
      <c r="I34" t="s">
        <v>51</v>
      </c>
      <c r="L34" t="s">
        <v>98</v>
      </c>
      <c r="M34" s="4">
        <f>MIN($M$11:$M$33)</f>
        <v>-3.032</v>
      </c>
    </row>
    <row r="35" spans="1:14" x14ac:dyDescent="0.25">
      <c r="A35" t="s">
        <v>10</v>
      </c>
      <c r="B35" t="s">
        <v>11</v>
      </c>
      <c r="C35" t="s">
        <v>12</v>
      </c>
      <c r="G35" t="s">
        <v>10</v>
      </c>
      <c r="H35" t="s">
        <v>52</v>
      </c>
      <c r="I35" t="s">
        <v>53</v>
      </c>
      <c r="L35" t="s">
        <v>100</v>
      </c>
      <c r="M35" s="4">
        <f>TRIMMEAN($M$11:$M$33, 1/20)</f>
        <v>-1.1570869565217392</v>
      </c>
      <c r="N35" t="s">
        <v>101</v>
      </c>
    </row>
    <row r="36" spans="1:14" x14ac:dyDescent="0.25">
      <c r="A36" t="s">
        <v>13</v>
      </c>
      <c r="B36" t="s">
        <v>14</v>
      </c>
      <c r="C36" t="s">
        <v>15</v>
      </c>
      <c r="G36" t="s">
        <v>13</v>
      </c>
      <c r="H36" t="s">
        <v>54</v>
      </c>
      <c r="I36" t="s">
        <v>55</v>
      </c>
      <c r="L36" t="s">
        <v>99</v>
      </c>
      <c r="M36" s="4">
        <f>MAX($M$11:$M$33)</f>
        <v>3.5000000000003695E-2</v>
      </c>
    </row>
    <row r="38" spans="1:14" x14ac:dyDescent="0.25">
      <c r="A38" t="s">
        <v>93</v>
      </c>
      <c r="G38" t="s">
        <v>16</v>
      </c>
    </row>
    <row r="39" spans="1:14" x14ac:dyDescent="0.25">
      <c r="A39" t="s">
        <v>4</v>
      </c>
      <c r="B39" t="s">
        <v>5</v>
      </c>
      <c r="C39" t="s">
        <v>6</v>
      </c>
      <c r="G39" t="s">
        <v>4</v>
      </c>
      <c r="H39" t="s">
        <v>5</v>
      </c>
      <c r="I39" t="s">
        <v>6</v>
      </c>
      <c r="J39" s="3" t="s">
        <v>89</v>
      </c>
      <c r="L39" t="s">
        <v>90</v>
      </c>
      <c r="M39" t="s">
        <v>97</v>
      </c>
    </row>
    <row r="40" spans="1:14" x14ac:dyDescent="0.25">
      <c r="A40" s="1">
        <v>0.44998842592592592</v>
      </c>
      <c r="B40">
        <v>104.9</v>
      </c>
      <c r="C40">
        <v>40.779000000000003</v>
      </c>
      <c r="G40" s="1">
        <v>0.44996527777777778</v>
      </c>
      <c r="H40">
        <v>101.4</v>
      </c>
      <c r="I40">
        <v>41.061</v>
      </c>
      <c r="J40">
        <v>0.39700000000000002</v>
      </c>
      <c r="L40" s="5">
        <f t="shared" ref="L40:L59" si="2">IF(A40&gt;G40,A40-G40,G40-A40)</f>
        <v>2.3148148148133263E-5</v>
      </c>
      <c r="M40" s="4">
        <f t="shared" ref="M40:M59" si="3">C40-I40</f>
        <v>-0.28199999999999648</v>
      </c>
    </row>
    <row r="41" spans="1:14" x14ac:dyDescent="0.25">
      <c r="A41" s="1">
        <v>0.45140046296296293</v>
      </c>
      <c r="B41">
        <v>106.3</v>
      </c>
      <c r="C41">
        <v>17.218</v>
      </c>
      <c r="G41" s="1">
        <v>0.45136574074074076</v>
      </c>
      <c r="H41">
        <v>101.6</v>
      </c>
      <c r="I41">
        <v>17.315999999999999</v>
      </c>
      <c r="J41">
        <v>0.16600000000000001</v>
      </c>
      <c r="L41" s="5">
        <f t="shared" si="2"/>
        <v>3.4722222222172139E-5</v>
      </c>
      <c r="M41" s="4">
        <f t="shared" si="3"/>
        <v>-9.7999999999998977E-2</v>
      </c>
    </row>
    <row r="42" spans="1:14" x14ac:dyDescent="0.25">
      <c r="A42" s="1">
        <v>0.45274305555555555</v>
      </c>
      <c r="B42">
        <v>105.6</v>
      </c>
      <c r="C42">
        <v>17.100999999999999</v>
      </c>
      <c r="G42" s="1">
        <v>0.45270833333333332</v>
      </c>
      <c r="H42">
        <v>100.7</v>
      </c>
      <c r="I42">
        <v>17.483000000000001</v>
      </c>
      <c r="J42">
        <v>0.14099999999999999</v>
      </c>
      <c r="L42" s="5">
        <f t="shared" si="2"/>
        <v>3.472222222222765E-5</v>
      </c>
      <c r="M42" s="4">
        <f t="shared" si="3"/>
        <v>-0.38200000000000145</v>
      </c>
    </row>
    <row r="43" spans="1:14" x14ac:dyDescent="0.25">
      <c r="A43" s="1">
        <v>0.45318287037037036</v>
      </c>
      <c r="B43">
        <v>100.7</v>
      </c>
      <c r="C43">
        <v>16.306000000000001</v>
      </c>
      <c r="G43" s="1">
        <v>0.45313657407407404</v>
      </c>
      <c r="H43">
        <v>100.5</v>
      </c>
      <c r="I43">
        <v>16.547999999999998</v>
      </c>
      <c r="J43">
        <v>0.14599999999999999</v>
      </c>
      <c r="L43" s="5">
        <f t="shared" si="2"/>
        <v>4.6296296296322037E-5</v>
      </c>
      <c r="M43" s="4">
        <f t="shared" si="3"/>
        <v>-0.24199999999999733</v>
      </c>
    </row>
    <row r="44" spans="1:14" x14ac:dyDescent="0.25">
      <c r="A44" s="1">
        <v>0.45520833333333338</v>
      </c>
      <c r="B44">
        <v>105.1</v>
      </c>
      <c r="C44">
        <v>40.844000000000001</v>
      </c>
      <c r="G44" s="1">
        <v>0.4551736111111111</v>
      </c>
      <c r="H44">
        <v>101.1</v>
      </c>
      <c r="I44">
        <v>40.950000000000003</v>
      </c>
      <c r="J44">
        <v>0.34100000000000003</v>
      </c>
      <c r="L44" s="5">
        <f t="shared" si="2"/>
        <v>3.4722222222283161E-5</v>
      </c>
      <c r="M44" s="4">
        <f t="shared" si="3"/>
        <v>-0.10600000000000165</v>
      </c>
    </row>
    <row r="45" spans="1:14" x14ac:dyDescent="0.25">
      <c r="A45" s="1">
        <v>0.45991898148148147</v>
      </c>
      <c r="B45">
        <v>101.2</v>
      </c>
      <c r="C45">
        <v>17.885000000000002</v>
      </c>
      <c r="G45" s="1">
        <v>0.45984953703703701</v>
      </c>
      <c r="H45">
        <v>100.3</v>
      </c>
      <c r="I45">
        <v>18.053999999999998</v>
      </c>
      <c r="J45">
        <v>0.153</v>
      </c>
      <c r="L45" s="5">
        <f t="shared" si="2"/>
        <v>6.94444444444553E-5</v>
      </c>
      <c r="M45" s="4">
        <f t="shared" si="3"/>
        <v>-0.16899999999999693</v>
      </c>
    </row>
    <row r="46" spans="1:14" x14ac:dyDescent="0.25">
      <c r="A46" s="1">
        <v>0.4613888888888889</v>
      </c>
      <c r="B46">
        <v>104.5</v>
      </c>
      <c r="C46">
        <v>40.616</v>
      </c>
      <c r="G46" s="1">
        <v>0.46136574074074077</v>
      </c>
      <c r="H46">
        <v>101.8</v>
      </c>
      <c r="I46">
        <v>41.222000000000001</v>
      </c>
      <c r="J46">
        <v>0.41099999999999998</v>
      </c>
      <c r="L46" s="5">
        <f t="shared" si="2"/>
        <v>2.3148148148133263E-5</v>
      </c>
      <c r="M46" s="4">
        <f t="shared" si="3"/>
        <v>-0.60600000000000165</v>
      </c>
    </row>
    <row r="47" spans="1:14" x14ac:dyDescent="0.25">
      <c r="A47" s="1">
        <v>0.46693287037037035</v>
      </c>
      <c r="B47">
        <v>100.5</v>
      </c>
      <c r="C47">
        <v>16.271999999999998</v>
      </c>
      <c r="G47" s="1">
        <v>0.46715277777777775</v>
      </c>
      <c r="H47">
        <v>100.2</v>
      </c>
      <c r="I47">
        <v>16.788</v>
      </c>
      <c r="J47">
        <v>0.151</v>
      </c>
      <c r="L47" s="5">
        <f t="shared" si="2"/>
        <v>2.1990740740740478E-4</v>
      </c>
      <c r="M47" s="4">
        <f t="shared" si="3"/>
        <v>-0.51600000000000179</v>
      </c>
    </row>
    <row r="48" spans="1:14" x14ac:dyDescent="0.25">
      <c r="A48" s="1">
        <v>0.48011574074074076</v>
      </c>
      <c r="B48">
        <v>100.8</v>
      </c>
      <c r="C48">
        <v>39.192999999999998</v>
      </c>
      <c r="G48" s="1">
        <v>0.48008101851851853</v>
      </c>
      <c r="H48">
        <v>100.7</v>
      </c>
      <c r="I48">
        <v>39.146999999999998</v>
      </c>
      <c r="J48">
        <v>0.40899999999999997</v>
      </c>
      <c r="L48" s="5">
        <f t="shared" si="2"/>
        <v>3.472222222222765E-5</v>
      </c>
      <c r="M48" s="4">
        <f t="shared" si="3"/>
        <v>4.5999999999999375E-2</v>
      </c>
    </row>
    <row r="49" spans="1:13" x14ac:dyDescent="0.25">
      <c r="A49" s="1">
        <v>0.48465277777777777</v>
      </c>
      <c r="B49">
        <v>100.2</v>
      </c>
      <c r="C49">
        <v>17.710999999999999</v>
      </c>
      <c r="G49" s="1">
        <v>0.48461805555555554</v>
      </c>
      <c r="H49">
        <v>100.9</v>
      </c>
      <c r="I49">
        <v>18.164999999999999</v>
      </c>
      <c r="J49">
        <v>0.16300000000000001</v>
      </c>
      <c r="L49" s="5">
        <f t="shared" si="2"/>
        <v>3.472222222222765E-5</v>
      </c>
      <c r="M49" s="4">
        <f t="shared" si="3"/>
        <v>-0.45400000000000063</v>
      </c>
    </row>
    <row r="50" spans="1:13" x14ac:dyDescent="0.25">
      <c r="A50" s="1">
        <v>0.48605324074074074</v>
      </c>
      <c r="B50">
        <v>109.5</v>
      </c>
      <c r="C50">
        <v>42.585999999999999</v>
      </c>
      <c r="G50" s="1">
        <v>0.48606481481481478</v>
      </c>
      <c r="H50">
        <v>100.8</v>
      </c>
      <c r="I50">
        <v>42.585000000000001</v>
      </c>
      <c r="J50">
        <v>0.34899999999999998</v>
      </c>
      <c r="L50" s="5">
        <f t="shared" si="2"/>
        <v>1.1574074074038876E-5</v>
      </c>
      <c r="M50" s="4">
        <f t="shared" si="3"/>
        <v>9.9999999999766942E-4</v>
      </c>
    </row>
    <row r="51" spans="1:13" x14ac:dyDescent="0.25">
      <c r="A51" s="1">
        <v>0.48940972222222223</v>
      </c>
      <c r="B51">
        <v>100.3</v>
      </c>
      <c r="C51">
        <v>17.716999999999999</v>
      </c>
      <c r="G51" s="1">
        <v>0.48931712962962964</v>
      </c>
      <c r="H51">
        <v>100.3</v>
      </c>
      <c r="I51">
        <v>18.048999999999999</v>
      </c>
      <c r="J51">
        <v>0.109</v>
      </c>
      <c r="L51" s="5">
        <f t="shared" si="2"/>
        <v>9.2592592592588563E-5</v>
      </c>
      <c r="M51" s="4">
        <f t="shared" si="3"/>
        <v>-0.33200000000000074</v>
      </c>
    </row>
    <row r="52" spans="1:13" x14ac:dyDescent="0.25">
      <c r="A52" s="1">
        <v>0.4912731481481481</v>
      </c>
      <c r="B52">
        <v>104.9</v>
      </c>
      <c r="C52">
        <v>40.768999999999998</v>
      </c>
      <c r="G52" s="1">
        <v>0.49122685185185189</v>
      </c>
      <c r="H52">
        <v>100.7</v>
      </c>
      <c r="I52">
        <v>40.774999999999999</v>
      </c>
      <c r="J52">
        <v>0.26800000000000002</v>
      </c>
      <c r="L52" s="5">
        <f t="shared" si="2"/>
        <v>4.6296296296211015E-5</v>
      </c>
      <c r="M52" s="4">
        <f t="shared" si="3"/>
        <v>-6.0000000000002274E-3</v>
      </c>
    </row>
    <row r="53" spans="1:13" x14ac:dyDescent="0.25">
      <c r="A53" s="1">
        <v>0.49475694444444446</v>
      </c>
      <c r="B53">
        <v>102.7</v>
      </c>
      <c r="C53">
        <v>16.632999999999999</v>
      </c>
      <c r="G53" s="1">
        <v>0.49466435185185187</v>
      </c>
      <c r="H53">
        <v>100.4</v>
      </c>
      <c r="I53">
        <v>16.824999999999999</v>
      </c>
      <c r="J53">
        <v>0.127</v>
      </c>
      <c r="L53" s="5">
        <f t="shared" si="2"/>
        <v>9.2592592592588563E-5</v>
      </c>
      <c r="M53" s="4">
        <f t="shared" si="3"/>
        <v>-0.19200000000000017</v>
      </c>
    </row>
    <row r="54" spans="1:13" x14ac:dyDescent="0.25">
      <c r="A54" s="1">
        <v>0.51038194444444451</v>
      </c>
      <c r="B54">
        <v>114.3</v>
      </c>
      <c r="C54">
        <v>44.436</v>
      </c>
      <c r="G54" s="1">
        <v>0.51034722222222217</v>
      </c>
      <c r="H54">
        <v>101.9</v>
      </c>
      <c r="I54">
        <v>44.999000000000002</v>
      </c>
      <c r="J54">
        <v>0.41199999999999998</v>
      </c>
      <c r="L54" s="5">
        <f t="shared" si="2"/>
        <v>3.4722222222338672E-5</v>
      </c>
      <c r="M54" s="4">
        <f t="shared" si="3"/>
        <v>-0.56300000000000239</v>
      </c>
    </row>
    <row r="55" spans="1:13" x14ac:dyDescent="0.25">
      <c r="A55" s="1">
        <v>0.51478009259259261</v>
      </c>
      <c r="B55">
        <v>106.1</v>
      </c>
      <c r="C55">
        <v>18.757000000000001</v>
      </c>
      <c r="G55" s="1">
        <v>0.51468749999999996</v>
      </c>
      <c r="H55">
        <v>101</v>
      </c>
      <c r="I55">
        <v>18.869</v>
      </c>
      <c r="J55">
        <v>0.106</v>
      </c>
      <c r="L55" s="5">
        <f t="shared" si="2"/>
        <v>9.2592592592644074E-5</v>
      </c>
      <c r="M55" s="4">
        <f t="shared" si="3"/>
        <v>-0.11199999999999832</v>
      </c>
    </row>
    <row r="56" spans="1:13" x14ac:dyDescent="0.25">
      <c r="A56" s="1">
        <v>0.51756944444444442</v>
      </c>
      <c r="B56">
        <v>112.2</v>
      </c>
      <c r="C56">
        <v>43.624000000000002</v>
      </c>
      <c r="G56" s="1">
        <v>0.51752314814814815</v>
      </c>
      <c r="H56">
        <v>102.8</v>
      </c>
      <c r="I56">
        <v>43.433</v>
      </c>
      <c r="J56">
        <v>0.42099999999999999</v>
      </c>
      <c r="L56" s="5">
        <f t="shared" si="2"/>
        <v>4.6296296296266526E-5</v>
      </c>
      <c r="M56" s="4">
        <f t="shared" si="3"/>
        <v>0.1910000000000025</v>
      </c>
    </row>
    <row r="57" spans="1:13" x14ac:dyDescent="0.25">
      <c r="A57" s="1">
        <v>0.5213888888888889</v>
      </c>
      <c r="B57">
        <v>103.1</v>
      </c>
      <c r="C57">
        <v>18.227</v>
      </c>
      <c r="G57" s="1">
        <v>0.52136574074074071</v>
      </c>
      <c r="H57">
        <v>100.3</v>
      </c>
      <c r="I57">
        <v>18.396000000000001</v>
      </c>
      <c r="J57">
        <v>0.104</v>
      </c>
      <c r="L57" s="5">
        <f t="shared" si="2"/>
        <v>2.3148148148188774E-5</v>
      </c>
      <c r="M57" s="4">
        <f t="shared" si="3"/>
        <v>-0.16900000000000048</v>
      </c>
    </row>
    <row r="58" spans="1:13" x14ac:dyDescent="0.25">
      <c r="A58" s="1">
        <v>0.5426157407407407</v>
      </c>
      <c r="B58">
        <v>110.1</v>
      </c>
      <c r="C58">
        <v>42.81</v>
      </c>
      <c r="G58" s="1">
        <v>0.54258101851851859</v>
      </c>
      <c r="H58">
        <v>101.5</v>
      </c>
      <c r="I58">
        <v>42.896000000000001</v>
      </c>
      <c r="J58">
        <v>0.52600000000000002</v>
      </c>
      <c r="L58" s="5">
        <f t="shared" si="2"/>
        <v>3.4722222222116628E-5</v>
      </c>
      <c r="M58" s="4">
        <f t="shared" si="3"/>
        <v>-8.5999999999998522E-2</v>
      </c>
    </row>
    <row r="59" spans="1:13" x14ac:dyDescent="0.25">
      <c r="A59" s="1">
        <v>0.54693287037037031</v>
      </c>
      <c r="B59">
        <v>107</v>
      </c>
      <c r="C59">
        <v>15.997</v>
      </c>
      <c r="G59" s="1">
        <v>0.54688657407407404</v>
      </c>
      <c r="H59">
        <v>101.3</v>
      </c>
      <c r="I59">
        <v>16.132999999999999</v>
      </c>
      <c r="J59">
        <v>0.14899999999999999</v>
      </c>
      <c r="L59" s="5">
        <f t="shared" si="2"/>
        <v>4.6296296296266526E-5</v>
      </c>
      <c r="M59" s="4">
        <f t="shared" si="3"/>
        <v>-0.13599999999999923</v>
      </c>
    </row>
    <row r="60" spans="1:13" x14ac:dyDescent="0.25">
      <c r="A60" t="s">
        <v>7</v>
      </c>
      <c r="B60" t="s">
        <v>17</v>
      </c>
      <c r="C60" t="s">
        <v>18</v>
      </c>
      <c r="G60" t="s">
        <v>7</v>
      </c>
      <c r="H60" t="s">
        <v>56</v>
      </c>
      <c r="I60" t="s">
        <v>57</v>
      </c>
      <c r="L60" t="s">
        <v>98</v>
      </c>
      <c r="M60" s="4">
        <f>MIN($M$40:$M$59)</f>
        <v>-0.60600000000000165</v>
      </c>
    </row>
    <row r="61" spans="1:13" x14ac:dyDescent="0.25">
      <c r="A61" t="s">
        <v>10</v>
      </c>
      <c r="B61" t="s">
        <v>19</v>
      </c>
      <c r="C61" t="s">
        <v>20</v>
      </c>
      <c r="G61" t="s">
        <v>10</v>
      </c>
      <c r="H61" t="s">
        <v>58</v>
      </c>
      <c r="I61" t="s">
        <v>59</v>
      </c>
      <c r="L61" t="s">
        <v>100</v>
      </c>
      <c r="M61" s="4">
        <f>TRIMMEAN($M$40:$M$59, 1/20)</f>
        <v>-0.21064999999999987</v>
      </c>
    </row>
    <row r="62" spans="1:13" x14ac:dyDescent="0.25">
      <c r="A62" t="s">
        <v>13</v>
      </c>
      <c r="B62" t="s">
        <v>21</v>
      </c>
      <c r="C62" t="s">
        <v>22</v>
      </c>
      <c r="G62" t="s">
        <v>13</v>
      </c>
      <c r="H62" t="s">
        <v>60</v>
      </c>
      <c r="I62" t="s">
        <v>61</v>
      </c>
      <c r="L62" t="s">
        <v>99</v>
      </c>
      <c r="M62" s="4">
        <f>MAX($M$40:$M$59)</f>
        <v>0.1910000000000025</v>
      </c>
    </row>
    <row r="64" spans="1:13" x14ac:dyDescent="0.25">
      <c r="A64" t="s">
        <v>92</v>
      </c>
      <c r="G64" t="s">
        <v>23</v>
      </c>
    </row>
    <row r="65" spans="1:13" x14ac:dyDescent="0.25">
      <c r="A65" t="s">
        <v>4</v>
      </c>
      <c r="B65" t="s">
        <v>5</v>
      </c>
      <c r="C65" t="s">
        <v>6</v>
      </c>
      <c r="G65" t="s">
        <v>4</v>
      </c>
      <c r="H65" t="s">
        <v>5</v>
      </c>
      <c r="I65" t="s">
        <v>6</v>
      </c>
      <c r="J65" s="3" t="s">
        <v>89</v>
      </c>
      <c r="L65" t="s">
        <v>90</v>
      </c>
      <c r="M65" t="s">
        <v>97</v>
      </c>
    </row>
    <row r="66" spans="1:13" x14ac:dyDescent="0.25">
      <c r="A66" s="1">
        <v>0.45006944444444441</v>
      </c>
      <c r="B66">
        <v>250.8</v>
      </c>
      <c r="C66">
        <v>40.628</v>
      </c>
      <c r="G66" s="1">
        <v>0.45003472222222224</v>
      </c>
      <c r="H66">
        <v>250.4</v>
      </c>
      <c r="I66">
        <v>40.554000000000002</v>
      </c>
      <c r="J66">
        <v>0.249</v>
      </c>
      <c r="L66" s="5">
        <f t="shared" ref="L66:L85" si="4">IF(A66&gt;G66,A66-G66,G66-A66)</f>
        <v>3.4722222222172139E-5</v>
      </c>
      <c r="M66" s="4">
        <f t="shared" ref="M66:M85" si="5">C66-I66</f>
        <v>7.3999999999998067E-2</v>
      </c>
    </row>
    <row r="67" spans="1:13" x14ac:dyDescent="0.25">
      <c r="A67" s="1">
        <v>0.45158564814814817</v>
      </c>
      <c r="B67">
        <v>251.4</v>
      </c>
      <c r="C67">
        <v>16.850000000000001</v>
      </c>
      <c r="G67" s="1">
        <v>0.45155092592592588</v>
      </c>
      <c r="H67">
        <v>251.7</v>
      </c>
      <c r="I67">
        <v>16.869</v>
      </c>
      <c r="J67">
        <v>0.106</v>
      </c>
      <c r="L67" s="5">
        <f t="shared" si="4"/>
        <v>3.4722222222283161E-5</v>
      </c>
      <c r="M67" s="4">
        <f t="shared" si="5"/>
        <v>-1.8999999999998352E-2</v>
      </c>
    </row>
    <row r="68" spans="1:13" x14ac:dyDescent="0.25">
      <c r="A68" s="1">
        <v>0.45276620370370368</v>
      </c>
      <c r="B68">
        <v>253.9</v>
      </c>
      <c r="C68">
        <v>15.422000000000001</v>
      </c>
      <c r="G68" s="1">
        <v>0.45273148148148151</v>
      </c>
      <c r="H68">
        <v>250.7</v>
      </c>
      <c r="I68">
        <v>16.03</v>
      </c>
      <c r="J68">
        <v>8.1000000000000003E-2</v>
      </c>
      <c r="L68" s="5">
        <f t="shared" si="4"/>
        <v>3.4722222222172139E-5</v>
      </c>
      <c r="M68" s="4">
        <f t="shared" si="5"/>
        <v>-0.60800000000000054</v>
      </c>
    </row>
    <row r="69" spans="1:13" x14ac:dyDescent="0.25">
      <c r="A69" s="1">
        <v>0.45326388888888891</v>
      </c>
      <c r="B69">
        <v>251.8</v>
      </c>
      <c r="C69">
        <v>14.395</v>
      </c>
      <c r="G69" s="1">
        <v>0.45322916666666663</v>
      </c>
      <c r="H69">
        <v>250.5</v>
      </c>
      <c r="I69">
        <v>14.669</v>
      </c>
      <c r="J69">
        <v>7.6999999999999999E-2</v>
      </c>
      <c r="L69" s="5">
        <f t="shared" si="4"/>
        <v>3.4722222222283161E-5</v>
      </c>
      <c r="M69" s="4">
        <f t="shared" si="5"/>
        <v>-0.27400000000000091</v>
      </c>
    </row>
    <row r="70" spans="1:13" x14ac:dyDescent="0.25">
      <c r="A70" s="1">
        <v>0.45527777777777773</v>
      </c>
      <c r="B70">
        <v>268.7</v>
      </c>
      <c r="C70">
        <v>40.18</v>
      </c>
      <c r="G70" s="1">
        <v>0.45524305555555555</v>
      </c>
      <c r="H70">
        <v>253.7</v>
      </c>
      <c r="I70">
        <v>40.418999999999997</v>
      </c>
      <c r="J70">
        <v>0.221</v>
      </c>
      <c r="L70" s="5">
        <f t="shared" si="4"/>
        <v>3.4722222222172139E-5</v>
      </c>
      <c r="M70" s="4">
        <f t="shared" si="5"/>
        <v>-0.23899999999999721</v>
      </c>
    </row>
    <row r="71" spans="1:13" x14ac:dyDescent="0.25">
      <c r="A71" s="1">
        <v>0.45997685185185189</v>
      </c>
      <c r="B71">
        <v>251.3</v>
      </c>
      <c r="C71">
        <v>17.446000000000002</v>
      </c>
      <c r="G71" s="1">
        <v>0.45993055555555556</v>
      </c>
      <c r="H71">
        <v>250.5</v>
      </c>
      <c r="I71">
        <v>17.518000000000001</v>
      </c>
      <c r="J71">
        <v>9.6000000000000002E-2</v>
      </c>
      <c r="L71" s="5">
        <f t="shared" si="4"/>
        <v>4.6296296296322037E-5</v>
      </c>
      <c r="M71" s="4">
        <f t="shared" si="5"/>
        <v>-7.1999999999999176E-2</v>
      </c>
    </row>
    <row r="72" spans="1:13" x14ac:dyDescent="0.25">
      <c r="A72" s="1">
        <v>0.46137731481481481</v>
      </c>
      <c r="B72">
        <v>250.5</v>
      </c>
      <c r="C72">
        <v>40.579000000000001</v>
      </c>
      <c r="G72" s="1">
        <v>0.46136574074074077</v>
      </c>
      <c r="H72">
        <v>252.6</v>
      </c>
      <c r="I72">
        <v>40.92</v>
      </c>
      <c r="J72">
        <v>0.25800000000000001</v>
      </c>
      <c r="L72" s="5">
        <f t="shared" si="4"/>
        <v>1.1574074074038876E-5</v>
      </c>
      <c r="M72" s="4">
        <f t="shared" si="5"/>
        <v>-0.34100000000000108</v>
      </c>
    </row>
    <row r="73" spans="1:13" x14ac:dyDescent="0.25">
      <c r="A73" s="1">
        <v>0.46719907407407407</v>
      </c>
      <c r="B73">
        <v>253.2</v>
      </c>
      <c r="C73">
        <v>15.874000000000001</v>
      </c>
      <c r="G73" s="1">
        <v>0.46715277777777775</v>
      </c>
      <c r="H73">
        <v>250.1</v>
      </c>
      <c r="I73">
        <v>16.206</v>
      </c>
      <c r="J73">
        <v>0.09</v>
      </c>
      <c r="L73" s="5">
        <f t="shared" si="4"/>
        <v>4.6296296296322037E-5</v>
      </c>
      <c r="M73" s="4">
        <f t="shared" si="5"/>
        <v>-0.33199999999999896</v>
      </c>
    </row>
    <row r="74" spans="1:13" x14ac:dyDescent="0.25">
      <c r="A74" s="1">
        <v>0.48020833333333335</v>
      </c>
      <c r="B74">
        <v>260.89999999999998</v>
      </c>
      <c r="C74">
        <v>39.01</v>
      </c>
      <c r="G74" s="1">
        <v>0.48017361111111106</v>
      </c>
      <c r="H74">
        <v>252</v>
      </c>
      <c r="I74">
        <v>38.883000000000003</v>
      </c>
      <c r="J74">
        <v>0.26200000000000001</v>
      </c>
      <c r="L74" s="5">
        <f t="shared" si="4"/>
        <v>3.4722222222283161E-5</v>
      </c>
      <c r="M74" s="4">
        <f t="shared" si="5"/>
        <v>0.12699999999999534</v>
      </c>
    </row>
    <row r="75" spans="1:13" x14ac:dyDescent="0.25">
      <c r="A75" s="1">
        <v>0.48472222222222222</v>
      </c>
      <c r="B75">
        <v>258</v>
      </c>
      <c r="C75">
        <v>17.295999999999999</v>
      </c>
      <c r="G75" s="1">
        <v>0.48468749999999999</v>
      </c>
      <c r="H75">
        <v>250.2</v>
      </c>
      <c r="I75">
        <v>17.497</v>
      </c>
      <c r="J75">
        <v>0.107</v>
      </c>
      <c r="L75" s="5">
        <f t="shared" si="4"/>
        <v>3.472222222222765E-5</v>
      </c>
      <c r="M75" s="4">
        <f t="shared" si="5"/>
        <v>-0.20100000000000051</v>
      </c>
    </row>
    <row r="76" spans="1:13" x14ac:dyDescent="0.25">
      <c r="A76" s="1">
        <v>0.4861226851851852</v>
      </c>
      <c r="B76">
        <v>260.3</v>
      </c>
      <c r="C76">
        <v>42.161999999999999</v>
      </c>
      <c r="G76" s="1">
        <v>0.48607638888888888</v>
      </c>
      <c r="H76">
        <v>252.3</v>
      </c>
      <c r="I76">
        <v>42.280999999999999</v>
      </c>
      <c r="J76">
        <v>0.23799999999999999</v>
      </c>
      <c r="L76" s="5">
        <f t="shared" si="4"/>
        <v>4.6296296296322037E-5</v>
      </c>
      <c r="M76" s="4">
        <f t="shared" si="5"/>
        <v>-0.11899999999999977</v>
      </c>
    </row>
    <row r="77" spans="1:13" x14ac:dyDescent="0.25">
      <c r="A77" s="1">
        <v>0.48942129629629627</v>
      </c>
      <c r="B77">
        <v>251.1</v>
      </c>
      <c r="C77">
        <v>17.43</v>
      </c>
      <c r="G77" s="1">
        <v>0.4893865740740741</v>
      </c>
      <c r="H77">
        <v>250.7</v>
      </c>
      <c r="I77">
        <v>17.527000000000001</v>
      </c>
      <c r="J77">
        <v>7.9000000000000001E-2</v>
      </c>
      <c r="L77" s="5">
        <f t="shared" si="4"/>
        <v>3.4722222222172139E-5</v>
      </c>
      <c r="M77" s="4">
        <f t="shared" si="5"/>
        <v>-9.7000000000001307E-2</v>
      </c>
    </row>
    <row r="78" spans="1:13" x14ac:dyDescent="0.25">
      <c r="A78" s="1">
        <v>0.49131944444444442</v>
      </c>
      <c r="B78">
        <v>264.60000000000002</v>
      </c>
      <c r="C78">
        <v>39.558</v>
      </c>
      <c r="G78" s="1">
        <v>0.4912731481481481</v>
      </c>
      <c r="H78">
        <v>253.2</v>
      </c>
      <c r="I78">
        <v>39.69</v>
      </c>
      <c r="J78">
        <v>0.19600000000000001</v>
      </c>
      <c r="L78" s="5">
        <f t="shared" si="4"/>
        <v>4.6296296296322037E-5</v>
      </c>
      <c r="M78" s="4">
        <f t="shared" si="5"/>
        <v>-0.1319999999999979</v>
      </c>
    </row>
    <row r="79" spans="1:13" x14ac:dyDescent="0.25">
      <c r="A79" s="1">
        <v>0.49473379629629632</v>
      </c>
      <c r="B79">
        <v>254.7</v>
      </c>
      <c r="C79">
        <v>16.501999999999999</v>
      </c>
      <c r="G79" s="1">
        <v>0.49471064814814819</v>
      </c>
      <c r="H79">
        <v>250.4</v>
      </c>
      <c r="I79">
        <v>16.556999999999999</v>
      </c>
      <c r="J79">
        <v>0.08</v>
      </c>
      <c r="L79" s="5">
        <f t="shared" si="4"/>
        <v>2.3148148148133263E-5</v>
      </c>
      <c r="M79" s="4">
        <f t="shared" si="5"/>
        <v>-5.4999999999999716E-2</v>
      </c>
    </row>
    <row r="80" spans="1:13" x14ac:dyDescent="0.25">
      <c r="A80" s="1">
        <v>0.51041666666666663</v>
      </c>
      <c r="B80">
        <v>261.39999999999998</v>
      </c>
      <c r="C80">
        <v>42.35</v>
      </c>
      <c r="G80" s="1">
        <v>0.51038194444444451</v>
      </c>
      <c r="H80">
        <v>251.9</v>
      </c>
      <c r="I80">
        <v>42.956000000000003</v>
      </c>
      <c r="J80">
        <v>0.25900000000000001</v>
      </c>
      <c r="L80" s="5">
        <f t="shared" si="4"/>
        <v>3.4722222222116628E-5</v>
      </c>
      <c r="M80" s="4">
        <f t="shared" si="5"/>
        <v>-0.60600000000000165</v>
      </c>
    </row>
    <row r="81" spans="1:14" x14ac:dyDescent="0.25">
      <c r="A81" s="1">
        <v>0.51481481481481484</v>
      </c>
      <c r="B81">
        <v>252.2</v>
      </c>
      <c r="C81">
        <v>17.504999999999999</v>
      </c>
      <c r="G81" s="1">
        <v>0.51478009259259261</v>
      </c>
      <c r="H81">
        <v>251</v>
      </c>
      <c r="I81">
        <v>17.548999999999999</v>
      </c>
      <c r="J81">
        <v>5.7000000000000002E-2</v>
      </c>
      <c r="L81" s="5">
        <f t="shared" si="4"/>
        <v>3.472222222222765E-5</v>
      </c>
      <c r="M81" s="4">
        <f t="shared" si="5"/>
        <v>-4.4000000000000483E-2</v>
      </c>
    </row>
    <row r="82" spans="1:14" x14ac:dyDescent="0.25">
      <c r="A82" s="1">
        <v>0.5175925925925926</v>
      </c>
      <c r="B82">
        <v>257.7</v>
      </c>
      <c r="C82">
        <v>41.741</v>
      </c>
      <c r="G82" s="1">
        <v>0.51754629629629634</v>
      </c>
      <c r="H82">
        <v>250.3</v>
      </c>
      <c r="I82">
        <v>41.95</v>
      </c>
      <c r="J82">
        <v>0.27800000000000002</v>
      </c>
      <c r="L82" s="5">
        <f t="shared" si="4"/>
        <v>4.6296296296266526E-5</v>
      </c>
      <c r="M82" s="4">
        <f t="shared" si="5"/>
        <v>-0.20900000000000318</v>
      </c>
    </row>
    <row r="83" spans="1:14" x14ac:dyDescent="0.25">
      <c r="A83" s="1">
        <v>0.52148148148148155</v>
      </c>
      <c r="B83">
        <v>255.2</v>
      </c>
      <c r="C83">
        <v>17.103999999999999</v>
      </c>
      <c r="G83" s="1">
        <v>0.52144675925925921</v>
      </c>
      <c r="H83">
        <v>250.6</v>
      </c>
      <c r="I83">
        <v>17.271999999999998</v>
      </c>
      <c r="J83">
        <v>6.7000000000000004E-2</v>
      </c>
      <c r="L83" s="5">
        <f t="shared" si="4"/>
        <v>3.4722222222338672E-5</v>
      </c>
      <c r="M83" s="4">
        <f t="shared" si="5"/>
        <v>-0.16799999999999926</v>
      </c>
    </row>
    <row r="84" spans="1:14" x14ac:dyDescent="0.25">
      <c r="A84" s="1">
        <v>0.54265046296296293</v>
      </c>
      <c r="B84">
        <v>256.39999999999998</v>
      </c>
      <c r="C84">
        <v>41.531999999999996</v>
      </c>
      <c r="G84" s="1">
        <v>0.54260416666666667</v>
      </c>
      <c r="H84">
        <v>253.4</v>
      </c>
      <c r="I84">
        <v>39.725999999999999</v>
      </c>
      <c r="J84">
        <v>0.34399999999999997</v>
      </c>
      <c r="L84" s="5">
        <f t="shared" si="4"/>
        <v>4.6296296296266526E-5</v>
      </c>
      <c r="M84" s="4">
        <f t="shared" si="5"/>
        <v>1.8059999999999974</v>
      </c>
    </row>
    <row r="85" spans="1:14" x14ac:dyDescent="0.25">
      <c r="A85" s="1">
        <v>0.54699074074074072</v>
      </c>
      <c r="B85">
        <v>253.3</v>
      </c>
      <c r="C85">
        <v>14.922000000000001</v>
      </c>
      <c r="G85" s="1">
        <v>0.54694444444444446</v>
      </c>
      <c r="H85">
        <v>250.9</v>
      </c>
      <c r="I85">
        <v>15.241</v>
      </c>
      <c r="J85">
        <v>9.8000000000000004E-2</v>
      </c>
      <c r="L85" s="5">
        <f t="shared" si="4"/>
        <v>4.6296296296266526E-5</v>
      </c>
      <c r="M85" s="4">
        <f t="shared" si="5"/>
        <v>-0.31899999999999906</v>
      </c>
    </row>
    <row r="86" spans="1:14" x14ac:dyDescent="0.25">
      <c r="A86" t="s">
        <v>7</v>
      </c>
      <c r="B86" t="s">
        <v>24</v>
      </c>
      <c r="C86" t="s">
        <v>25</v>
      </c>
      <c r="G86" t="s">
        <v>7</v>
      </c>
      <c r="H86" t="s">
        <v>62</v>
      </c>
      <c r="I86" t="s">
        <v>63</v>
      </c>
      <c r="L86" t="s">
        <v>98</v>
      </c>
      <c r="M86" s="4">
        <f>MIN($M$66:$M$85)</f>
        <v>-0.60800000000000054</v>
      </c>
    </row>
    <row r="87" spans="1:14" x14ac:dyDescent="0.25">
      <c r="A87" t="s">
        <v>10</v>
      </c>
      <c r="B87" t="s">
        <v>26</v>
      </c>
      <c r="C87" t="s">
        <v>27</v>
      </c>
      <c r="G87" t="s">
        <v>10</v>
      </c>
      <c r="H87" t="s">
        <v>64</v>
      </c>
      <c r="I87" t="s">
        <v>65</v>
      </c>
      <c r="L87" t="s">
        <v>100</v>
      </c>
      <c r="M87" s="4">
        <f>TRIMMEAN($M$66:$M$85, 1/20)</f>
        <v>-9.1400000000000411E-2</v>
      </c>
    </row>
    <row r="88" spans="1:14" x14ac:dyDescent="0.25">
      <c r="A88" t="s">
        <v>13</v>
      </c>
      <c r="B88" t="s">
        <v>28</v>
      </c>
      <c r="C88" t="s">
        <v>29</v>
      </c>
      <c r="G88" t="s">
        <v>13</v>
      </c>
      <c r="H88" t="s">
        <v>66</v>
      </c>
      <c r="I88" t="s">
        <v>67</v>
      </c>
      <c r="L88" t="s">
        <v>99</v>
      </c>
      <c r="M88" s="4">
        <f>MAX($M$66:$M$85)</f>
        <v>1.8059999999999974</v>
      </c>
      <c r="N88" t="s">
        <v>103</v>
      </c>
    </row>
    <row r="90" spans="1:14" x14ac:dyDescent="0.25">
      <c r="A90" t="s">
        <v>91</v>
      </c>
      <c r="G90" t="s">
        <v>30</v>
      </c>
    </row>
    <row r="91" spans="1:14" x14ac:dyDescent="0.25">
      <c r="A91" t="s">
        <v>4</v>
      </c>
      <c r="B91" t="s">
        <v>5</v>
      </c>
      <c r="C91" t="s">
        <v>6</v>
      </c>
      <c r="G91" t="s">
        <v>4</v>
      </c>
      <c r="H91" t="s">
        <v>5</v>
      </c>
      <c r="I91" t="s">
        <v>6</v>
      </c>
      <c r="J91" s="3" t="s">
        <v>89</v>
      </c>
      <c r="L91" t="s">
        <v>90</v>
      </c>
      <c r="M91" t="s">
        <v>97</v>
      </c>
    </row>
    <row r="92" spans="1:14" x14ac:dyDescent="0.25">
      <c r="A92" s="1">
        <v>0.45012731481481483</v>
      </c>
      <c r="B92">
        <v>502.6</v>
      </c>
      <c r="C92">
        <v>39.076999999999998</v>
      </c>
      <c r="G92" s="1">
        <v>0.45009259259259254</v>
      </c>
      <c r="H92">
        <v>503.2</v>
      </c>
      <c r="I92">
        <v>39.122999999999998</v>
      </c>
      <c r="J92">
        <v>0.16700000000000001</v>
      </c>
      <c r="L92" s="5">
        <f t="shared" ref="L92:L100" si="6">IF(A92&gt;G92,A92-G92,G92-A92)</f>
        <v>3.4722222222283161E-5</v>
      </c>
      <c r="M92" s="4">
        <f t="shared" ref="M92:M100" si="7">C92-I92</f>
        <v>-4.5999999999999375E-2</v>
      </c>
    </row>
    <row r="93" spans="1:14" x14ac:dyDescent="0.25">
      <c r="A93" s="1">
        <v>0.4519097222222222</v>
      </c>
      <c r="B93">
        <v>506.2</v>
      </c>
      <c r="C93">
        <v>16.399999999999999</v>
      </c>
      <c r="G93" s="1">
        <v>0.45185185185185189</v>
      </c>
      <c r="H93">
        <v>500.5</v>
      </c>
      <c r="I93">
        <v>16.378</v>
      </c>
      <c r="J93">
        <v>7.0000000000000007E-2</v>
      </c>
      <c r="L93" s="5">
        <f t="shared" si="6"/>
        <v>5.7870370370305402E-5</v>
      </c>
      <c r="M93" s="4">
        <f t="shared" si="7"/>
        <v>2.1999999999998465E-2</v>
      </c>
    </row>
    <row r="94" spans="1:14" x14ac:dyDescent="0.25">
      <c r="A94" s="1">
        <v>0.45534722222222218</v>
      </c>
      <c r="B94">
        <v>503</v>
      </c>
      <c r="C94">
        <v>37.606999999999999</v>
      </c>
      <c r="G94" s="1">
        <v>0.45531250000000001</v>
      </c>
      <c r="H94">
        <v>502</v>
      </c>
      <c r="I94">
        <v>37.82</v>
      </c>
      <c r="J94">
        <v>0.151</v>
      </c>
      <c r="L94" s="5">
        <f t="shared" si="6"/>
        <v>3.4722222222172139E-5</v>
      </c>
      <c r="M94" s="4">
        <f t="shared" si="7"/>
        <v>-0.21300000000000097</v>
      </c>
    </row>
    <row r="95" spans="1:14" x14ac:dyDescent="0.25">
      <c r="A95" s="1">
        <v>0.4614583333333333</v>
      </c>
      <c r="B95">
        <v>507.2</v>
      </c>
      <c r="C95">
        <v>39.44</v>
      </c>
      <c r="G95" s="1">
        <v>0.46142361111111113</v>
      </c>
      <c r="H95">
        <v>502.5</v>
      </c>
      <c r="I95">
        <v>39.707000000000001</v>
      </c>
      <c r="J95">
        <v>0.17799999999999999</v>
      </c>
      <c r="L95" s="5">
        <f t="shared" si="6"/>
        <v>3.4722222222172139E-5</v>
      </c>
      <c r="M95" s="4">
        <f t="shared" si="7"/>
        <v>-0.26700000000000301</v>
      </c>
    </row>
    <row r="96" spans="1:14" x14ac:dyDescent="0.25">
      <c r="A96" s="1">
        <v>0.4802777777777778</v>
      </c>
      <c r="B96">
        <v>508.9</v>
      </c>
      <c r="C96">
        <v>36.640999999999998</v>
      </c>
      <c r="G96" s="1">
        <v>0.48023148148148148</v>
      </c>
      <c r="H96">
        <v>500.5</v>
      </c>
      <c r="I96">
        <v>36.576000000000001</v>
      </c>
      <c r="J96">
        <v>0.17399999999999999</v>
      </c>
      <c r="L96" s="5">
        <f t="shared" si="6"/>
        <v>4.6296296296322037E-5</v>
      </c>
      <c r="M96" s="4">
        <f t="shared" si="7"/>
        <v>6.4999999999997726E-2</v>
      </c>
    </row>
    <row r="97" spans="1:13" x14ac:dyDescent="0.25">
      <c r="A97" s="1">
        <v>0.48619212962962965</v>
      </c>
      <c r="B97">
        <v>504.8</v>
      </c>
      <c r="C97">
        <v>39.253</v>
      </c>
      <c r="G97" s="1">
        <v>0.48614583333333333</v>
      </c>
      <c r="H97">
        <v>500.6</v>
      </c>
      <c r="I97">
        <v>39.241</v>
      </c>
      <c r="J97">
        <v>0.156</v>
      </c>
      <c r="L97" s="5">
        <f t="shared" si="6"/>
        <v>4.6296296296322037E-5</v>
      </c>
      <c r="M97" s="4">
        <f t="shared" si="7"/>
        <v>1.2000000000000455E-2</v>
      </c>
    </row>
    <row r="98" spans="1:13" x14ac:dyDescent="0.25">
      <c r="A98" s="1">
        <v>0.49137731481481484</v>
      </c>
      <c r="B98">
        <v>506.1</v>
      </c>
      <c r="C98">
        <v>31.734999999999999</v>
      </c>
      <c r="G98" s="1">
        <v>0.49134259259259255</v>
      </c>
      <c r="H98">
        <v>500.2</v>
      </c>
      <c r="I98">
        <v>32.198</v>
      </c>
      <c r="J98">
        <v>0.124</v>
      </c>
      <c r="L98" s="5">
        <f t="shared" si="6"/>
        <v>3.4722222222283161E-5</v>
      </c>
      <c r="M98" s="4">
        <f t="shared" si="7"/>
        <v>-0.46300000000000097</v>
      </c>
    </row>
    <row r="99" spans="1:13" x14ac:dyDescent="0.25">
      <c r="A99" s="1">
        <v>0.51049768518518512</v>
      </c>
      <c r="B99">
        <v>502.3</v>
      </c>
      <c r="C99">
        <v>33.671999999999997</v>
      </c>
      <c r="G99" s="1">
        <v>0.51046296296296301</v>
      </c>
      <c r="H99">
        <v>501.5</v>
      </c>
      <c r="I99">
        <v>34.323</v>
      </c>
      <c r="J99">
        <v>0.15</v>
      </c>
      <c r="L99" s="5">
        <f t="shared" si="6"/>
        <v>3.4722222222116628E-5</v>
      </c>
      <c r="M99" s="4">
        <f t="shared" si="7"/>
        <v>-0.65100000000000335</v>
      </c>
    </row>
    <row r="100" spans="1:13" x14ac:dyDescent="0.25">
      <c r="A100" s="1">
        <v>0.51768518518518525</v>
      </c>
      <c r="B100">
        <v>506.3</v>
      </c>
      <c r="C100">
        <v>30.754999999999999</v>
      </c>
      <c r="G100" s="1">
        <v>0.51763888888888887</v>
      </c>
      <c r="H100">
        <v>501.1</v>
      </c>
      <c r="I100">
        <v>31.417999999999999</v>
      </c>
      <c r="J100">
        <v>0.14699999999999999</v>
      </c>
      <c r="L100" s="5">
        <f t="shared" si="6"/>
        <v>4.6296296296377548E-5</v>
      </c>
      <c r="M100" s="4">
        <f t="shared" si="7"/>
        <v>-0.66300000000000026</v>
      </c>
    </row>
    <row r="101" spans="1:13" x14ac:dyDescent="0.25">
      <c r="A101" t="s">
        <v>7</v>
      </c>
      <c r="B101" t="s">
        <v>31</v>
      </c>
      <c r="C101" t="s">
        <v>32</v>
      </c>
      <c r="G101" t="s">
        <v>7</v>
      </c>
      <c r="H101" t="s">
        <v>68</v>
      </c>
      <c r="I101" t="s">
        <v>69</v>
      </c>
      <c r="L101" t="s">
        <v>98</v>
      </c>
      <c r="M101" s="4">
        <f>MIN($M$92:$M$100)</f>
        <v>-0.66300000000000026</v>
      </c>
    </row>
    <row r="102" spans="1:13" x14ac:dyDescent="0.25">
      <c r="A102" t="s">
        <v>10</v>
      </c>
      <c r="B102" t="s">
        <v>33</v>
      </c>
      <c r="C102" t="s">
        <v>34</v>
      </c>
      <c r="G102" t="s">
        <v>10</v>
      </c>
      <c r="H102" t="s">
        <v>70</v>
      </c>
      <c r="I102" t="s">
        <v>71</v>
      </c>
      <c r="L102" t="s">
        <v>100</v>
      </c>
      <c r="M102" s="4">
        <f>TRIMMEAN($M$92:$M$100, 1/20)</f>
        <v>-0.24488888888889015</v>
      </c>
    </row>
    <row r="103" spans="1:13" x14ac:dyDescent="0.25">
      <c r="A103" t="s">
        <v>13</v>
      </c>
      <c r="B103" t="s">
        <v>35</v>
      </c>
      <c r="C103" t="s">
        <v>36</v>
      </c>
      <c r="G103" t="s">
        <v>13</v>
      </c>
      <c r="H103" t="s">
        <v>72</v>
      </c>
      <c r="I103" t="s">
        <v>73</v>
      </c>
      <c r="L103" t="s">
        <v>99</v>
      </c>
      <c r="M103" s="4">
        <f>MAX($M$92:$M$100)</f>
        <v>6.4999999999997726E-2</v>
      </c>
    </row>
    <row r="105" spans="1:13" x14ac:dyDescent="0.25">
      <c r="A105" t="s">
        <v>95</v>
      </c>
      <c r="G105" t="s">
        <v>37</v>
      </c>
    </row>
    <row r="106" spans="1:13" x14ac:dyDescent="0.25">
      <c r="A106" t="s">
        <v>4</v>
      </c>
      <c r="B106" t="s">
        <v>5</v>
      </c>
      <c r="C106" t="s">
        <v>6</v>
      </c>
      <c r="G106" t="s">
        <v>4</v>
      </c>
      <c r="H106" t="s">
        <v>5</v>
      </c>
      <c r="I106" t="s">
        <v>6</v>
      </c>
      <c r="J106" s="3" t="s">
        <v>89</v>
      </c>
      <c r="L106" t="s">
        <v>90</v>
      </c>
      <c r="M106" t="s">
        <v>97</v>
      </c>
    </row>
    <row r="107" spans="1:13" x14ac:dyDescent="0.25">
      <c r="A107" s="1">
        <v>0.44997685185185188</v>
      </c>
      <c r="B107">
        <v>42.1</v>
      </c>
      <c r="C107">
        <v>40.915999999999997</v>
      </c>
      <c r="G107" s="1">
        <v>0.44995370370370374</v>
      </c>
      <c r="H107">
        <v>42.5</v>
      </c>
      <c r="I107">
        <v>41.33</v>
      </c>
      <c r="J107">
        <v>0.621</v>
      </c>
      <c r="L107" s="5">
        <f t="shared" ref="L107:L126" si="8">IF(A107&gt;G107,A107-G107,G107-A107)</f>
        <v>2.3148148148133263E-5</v>
      </c>
      <c r="M107" s="4">
        <f t="shared" ref="M107:M126" si="9">C107-I107</f>
        <v>-0.41400000000000148</v>
      </c>
    </row>
    <row r="108" spans="1:13" x14ac:dyDescent="0.25">
      <c r="A108" s="1">
        <v>0.45128472222222221</v>
      </c>
      <c r="B108">
        <v>17.899999999999999</v>
      </c>
      <c r="C108">
        <v>17.43</v>
      </c>
      <c r="G108" s="1">
        <v>0.45126157407407402</v>
      </c>
      <c r="H108">
        <v>18.100000000000001</v>
      </c>
      <c r="I108">
        <v>17.553000000000001</v>
      </c>
      <c r="J108">
        <v>0.38100000000000001</v>
      </c>
      <c r="L108" s="5">
        <f t="shared" si="8"/>
        <v>2.3148148148188774E-5</v>
      </c>
      <c r="M108" s="4">
        <f t="shared" si="9"/>
        <v>-0.12300000000000111</v>
      </c>
    </row>
    <row r="109" spans="1:13" x14ac:dyDescent="0.25">
      <c r="A109" s="1">
        <v>0.45273148148148151</v>
      </c>
      <c r="B109">
        <v>19.100000000000001</v>
      </c>
      <c r="C109">
        <v>18.536999999999999</v>
      </c>
      <c r="G109" s="1">
        <v>0.45270833333333332</v>
      </c>
      <c r="H109">
        <v>20.5</v>
      </c>
      <c r="I109">
        <v>19.923999999999999</v>
      </c>
      <c r="J109">
        <v>0.34200000000000003</v>
      </c>
      <c r="L109" s="5">
        <f t="shared" si="8"/>
        <v>2.3148148148188774E-5</v>
      </c>
      <c r="M109" s="4">
        <f t="shared" si="9"/>
        <v>-1.3870000000000005</v>
      </c>
    </row>
    <row r="110" spans="1:13" x14ac:dyDescent="0.25">
      <c r="A110" s="1">
        <v>0.45315972222222217</v>
      </c>
      <c r="B110">
        <v>17</v>
      </c>
      <c r="C110">
        <v>16.523</v>
      </c>
      <c r="G110" s="1">
        <v>0.45306712962962964</v>
      </c>
      <c r="H110">
        <v>17.8</v>
      </c>
      <c r="I110">
        <v>17.331</v>
      </c>
      <c r="J110">
        <v>0.36899999999999999</v>
      </c>
      <c r="L110" s="5">
        <f t="shared" si="8"/>
        <v>9.2592592592533052E-5</v>
      </c>
      <c r="M110" s="4">
        <f t="shared" si="9"/>
        <v>-0.80799999999999983</v>
      </c>
    </row>
    <row r="111" spans="1:13" x14ac:dyDescent="0.25">
      <c r="A111" s="1">
        <v>0.45519675925925923</v>
      </c>
      <c r="B111">
        <v>42.2</v>
      </c>
      <c r="C111">
        <v>41.027000000000001</v>
      </c>
      <c r="G111" s="1">
        <v>0.45516203703703706</v>
      </c>
      <c r="H111">
        <v>42.4</v>
      </c>
      <c r="I111">
        <v>41.206000000000003</v>
      </c>
      <c r="J111">
        <v>0.499</v>
      </c>
      <c r="L111" s="5">
        <f t="shared" si="8"/>
        <v>3.4722222222172139E-5</v>
      </c>
      <c r="M111" s="4">
        <f t="shared" si="9"/>
        <v>-0.17900000000000205</v>
      </c>
    </row>
    <row r="112" spans="1:13" x14ac:dyDescent="0.25">
      <c r="A112" s="1">
        <v>0.45986111111111111</v>
      </c>
      <c r="B112">
        <v>18.5</v>
      </c>
      <c r="C112">
        <v>17.954999999999998</v>
      </c>
      <c r="G112" s="1">
        <v>0.45979166666666665</v>
      </c>
      <c r="H112">
        <v>19.100000000000001</v>
      </c>
      <c r="I112">
        <v>18.533000000000001</v>
      </c>
      <c r="J112">
        <v>0.29499999999999998</v>
      </c>
      <c r="L112" s="5">
        <f t="shared" si="8"/>
        <v>6.94444444444553E-5</v>
      </c>
      <c r="M112" s="4">
        <f t="shared" si="9"/>
        <v>-0.57800000000000296</v>
      </c>
    </row>
    <row r="113" spans="1:13" x14ac:dyDescent="0.25">
      <c r="A113" s="1">
        <v>0.46127314814814818</v>
      </c>
      <c r="B113">
        <v>41.9</v>
      </c>
      <c r="C113">
        <v>40.734999999999999</v>
      </c>
      <c r="G113" s="1">
        <v>0.46134259259259264</v>
      </c>
      <c r="H113">
        <v>42.6</v>
      </c>
      <c r="I113">
        <v>41.360999999999997</v>
      </c>
      <c r="J113">
        <v>0.66600000000000004</v>
      </c>
      <c r="L113" s="5">
        <f t="shared" si="8"/>
        <v>6.94444444444553E-5</v>
      </c>
      <c r="M113" s="4">
        <f t="shared" si="9"/>
        <v>-0.62599999999999767</v>
      </c>
    </row>
    <row r="114" spans="1:13" x14ac:dyDescent="0.25">
      <c r="A114" s="1">
        <v>0.46717592592592588</v>
      </c>
      <c r="B114">
        <v>17.100000000000001</v>
      </c>
      <c r="C114">
        <v>16.611999999999998</v>
      </c>
      <c r="G114" s="1">
        <v>0.46712962962962962</v>
      </c>
      <c r="H114">
        <v>18</v>
      </c>
      <c r="I114">
        <v>17.52</v>
      </c>
      <c r="J114">
        <v>0.37</v>
      </c>
      <c r="L114" s="5">
        <f t="shared" si="8"/>
        <v>4.6296296296266526E-5</v>
      </c>
      <c r="M114" s="4">
        <f t="shared" si="9"/>
        <v>-0.90800000000000125</v>
      </c>
    </row>
    <row r="115" spans="1:13" x14ac:dyDescent="0.25">
      <c r="A115" s="1">
        <v>0.48010416666666672</v>
      </c>
      <c r="B115">
        <v>40.5</v>
      </c>
      <c r="C115">
        <v>39.411000000000001</v>
      </c>
      <c r="G115" s="1">
        <v>0.4800578703703704</v>
      </c>
      <c r="H115">
        <v>40.5</v>
      </c>
      <c r="I115">
        <v>39.338000000000001</v>
      </c>
      <c r="J115">
        <v>0.64300000000000002</v>
      </c>
      <c r="L115" s="5">
        <f t="shared" si="8"/>
        <v>4.6296296296322037E-5</v>
      </c>
      <c r="M115" s="4">
        <f t="shared" si="9"/>
        <v>7.3000000000000398E-2</v>
      </c>
    </row>
    <row r="116" spans="1:13" x14ac:dyDescent="0.25">
      <c r="A116" s="1">
        <v>0.48444444444444446</v>
      </c>
      <c r="B116">
        <v>18.600000000000001</v>
      </c>
      <c r="C116">
        <v>18.084</v>
      </c>
      <c r="G116" s="1">
        <v>0.4846064814814815</v>
      </c>
      <c r="H116">
        <v>19.7</v>
      </c>
      <c r="I116">
        <v>19.123999999999999</v>
      </c>
      <c r="J116">
        <v>0.33800000000000002</v>
      </c>
      <c r="L116" s="5">
        <f t="shared" si="8"/>
        <v>1.6203703703704386E-4</v>
      </c>
      <c r="M116" s="4">
        <f t="shared" si="9"/>
        <v>-1.0399999999999991</v>
      </c>
    </row>
    <row r="117" spans="1:13" x14ac:dyDescent="0.25">
      <c r="A117" s="1">
        <v>0.48601851851851857</v>
      </c>
      <c r="B117">
        <v>44.2</v>
      </c>
      <c r="C117">
        <v>42.966999999999999</v>
      </c>
      <c r="G117" s="1">
        <v>0.48606481481481478</v>
      </c>
      <c r="H117">
        <v>44</v>
      </c>
      <c r="I117">
        <v>42.731999999999999</v>
      </c>
      <c r="J117">
        <v>0.58299999999999996</v>
      </c>
      <c r="L117" s="5">
        <f t="shared" si="8"/>
        <v>4.6296296296211015E-5</v>
      </c>
      <c r="M117" s="4">
        <f t="shared" si="9"/>
        <v>0.23499999999999943</v>
      </c>
    </row>
    <row r="118" spans="1:13" x14ac:dyDescent="0.25">
      <c r="A118" s="1">
        <v>0.48934027777777778</v>
      </c>
      <c r="B118">
        <v>18.399999999999999</v>
      </c>
      <c r="C118">
        <v>17.899000000000001</v>
      </c>
      <c r="G118" s="1">
        <v>0.48929398148148145</v>
      </c>
      <c r="H118">
        <v>19.399999999999999</v>
      </c>
      <c r="I118">
        <v>18.884</v>
      </c>
      <c r="J118">
        <v>0.188</v>
      </c>
      <c r="L118" s="5">
        <f t="shared" si="8"/>
        <v>4.6296296296322037E-5</v>
      </c>
      <c r="M118" s="4">
        <f t="shared" si="9"/>
        <v>-0.98499999999999943</v>
      </c>
    </row>
    <row r="119" spans="1:13" x14ac:dyDescent="0.25">
      <c r="A119" s="1">
        <v>0.49124999999999996</v>
      </c>
      <c r="B119">
        <v>42.1</v>
      </c>
      <c r="C119">
        <v>40.917999999999999</v>
      </c>
      <c r="G119" s="1">
        <v>0.49120370370370375</v>
      </c>
      <c r="H119">
        <v>42.1</v>
      </c>
      <c r="I119">
        <v>40.927999999999997</v>
      </c>
      <c r="J119">
        <v>0.34499999999999997</v>
      </c>
      <c r="L119" s="5">
        <f t="shared" si="8"/>
        <v>4.6296296296211015E-5</v>
      </c>
      <c r="M119" s="4">
        <f t="shared" si="9"/>
        <v>-9.9999999999980105E-3</v>
      </c>
    </row>
    <row r="120" spans="1:13" x14ac:dyDescent="0.25">
      <c r="A120" s="1">
        <v>0.49442129629629633</v>
      </c>
      <c r="B120">
        <v>17.3</v>
      </c>
      <c r="C120">
        <v>16.849</v>
      </c>
      <c r="G120" s="1">
        <v>0.49458333333333332</v>
      </c>
      <c r="H120">
        <v>17.899999999999999</v>
      </c>
      <c r="I120">
        <v>17.405000000000001</v>
      </c>
      <c r="J120">
        <v>0.318</v>
      </c>
      <c r="L120" s="5">
        <f t="shared" si="8"/>
        <v>1.6203703703698835E-4</v>
      </c>
      <c r="M120" s="4">
        <f t="shared" si="9"/>
        <v>-0.55600000000000094</v>
      </c>
    </row>
    <row r="121" spans="1:13" x14ac:dyDescent="0.25">
      <c r="A121" s="1">
        <v>0.51037037037037036</v>
      </c>
      <c r="B121">
        <v>46.2</v>
      </c>
      <c r="C121">
        <v>44.889000000000003</v>
      </c>
      <c r="G121" s="1">
        <v>0.51033564814814814</v>
      </c>
      <c r="H121">
        <v>46.5</v>
      </c>
      <c r="I121">
        <v>45.213999999999999</v>
      </c>
      <c r="J121">
        <v>0.61399999999999999</v>
      </c>
      <c r="L121" s="5">
        <f t="shared" si="8"/>
        <v>3.472222222222765E-5</v>
      </c>
      <c r="M121" s="4">
        <f t="shared" si="9"/>
        <v>-0.32499999999999574</v>
      </c>
    </row>
    <row r="122" spans="1:13" x14ac:dyDescent="0.25">
      <c r="A122" s="1">
        <v>0.51461805555555562</v>
      </c>
      <c r="B122">
        <v>19.399999999999999</v>
      </c>
      <c r="C122">
        <v>18.844000000000001</v>
      </c>
      <c r="G122" s="1">
        <v>0.51467592592592593</v>
      </c>
      <c r="H122">
        <v>19.7</v>
      </c>
      <c r="I122">
        <v>19.181999999999999</v>
      </c>
      <c r="J122">
        <v>0.30599999999999999</v>
      </c>
      <c r="L122" s="5">
        <f t="shared" si="8"/>
        <v>5.7870370370305402E-5</v>
      </c>
      <c r="M122" s="4">
        <f t="shared" si="9"/>
        <v>-0.33799999999999741</v>
      </c>
    </row>
    <row r="123" spans="1:13" x14ac:dyDescent="0.25">
      <c r="A123" s="1">
        <v>0.51755787037037038</v>
      </c>
      <c r="B123">
        <v>45.2</v>
      </c>
      <c r="C123">
        <v>43.966000000000001</v>
      </c>
      <c r="G123" s="1">
        <v>0.517511574074074</v>
      </c>
      <c r="H123">
        <v>44.9</v>
      </c>
      <c r="I123">
        <v>43.601999999999997</v>
      </c>
      <c r="J123">
        <v>0.65500000000000003</v>
      </c>
      <c r="L123" s="5">
        <f t="shared" si="8"/>
        <v>4.6296296296377548E-5</v>
      </c>
      <c r="M123" s="4">
        <f t="shared" si="9"/>
        <v>0.36400000000000432</v>
      </c>
    </row>
    <row r="124" spans="1:13" x14ac:dyDescent="0.25">
      <c r="A124" s="1">
        <v>0.52129629629629626</v>
      </c>
      <c r="B124">
        <v>19.3</v>
      </c>
      <c r="C124">
        <v>18.789000000000001</v>
      </c>
      <c r="G124" s="1">
        <v>0.52126157407407414</v>
      </c>
      <c r="H124">
        <v>19.600000000000001</v>
      </c>
      <c r="I124">
        <v>19.053999999999998</v>
      </c>
      <c r="J124">
        <v>0.21</v>
      </c>
      <c r="L124" s="5">
        <f t="shared" si="8"/>
        <v>3.4722222222116628E-5</v>
      </c>
      <c r="M124" s="4">
        <f t="shared" si="9"/>
        <v>-0.26499999999999702</v>
      </c>
    </row>
    <row r="125" spans="1:13" x14ac:dyDescent="0.25">
      <c r="A125" s="1">
        <v>0.54260416666666667</v>
      </c>
      <c r="B125">
        <v>44.5</v>
      </c>
      <c r="C125">
        <v>43.237000000000002</v>
      </c>
      <c r="G125" s="1">
        <v>0.5425578703703704</v>
      </c>
      <c r="H125">
        <v>44.4</v>
      </c>
      <c r="I125">
        <v>43.192</v>
      </c>
      <c r="J125">
        <v>0.80900000000000005</v>
      </c>
      <c r="L125" s="5">
        <f t="shared" si="8"/>
        <v>4.6296296296266526E-5</v>
      </c>
      <c r="M125" s="4">
        <f t="shared" si="9"/>
        <v>4.5000000000001705E-2</v>
      </c>
    </row>
    <row r="126" spans="1:13" x14ac:dyDescent="0.25">
      <c r="A126" s="1">
        <v>0.54689814814814819</v>
      </c>
      <c r="B126">
        <v>16.600000000000001</v>
      </c>
      <c r="C126">
        <v>16.106999999999999</v>
      </c>
      <c r="G126" s="1">
        <v>0.54688657407407404</v>
      </c>
      <c r="H126">
        <v>17</v>
      </c>
      <c r="I126">
        <v>16.558</v>
      </c>
      <c r="J126">
        <v>0.38800000000000001</v>
      </c>
      <c r="L126" s="5">
        <f t="shared" si="8"/>
        <v>1.1574074074149898E-5</v>
      </c>
      <c r="M126" s="4">
        <f t="shared" si="9"/>
        <v>-0.45100000000000051</v>
      </c>
    </row>
    <row r="127" spans="1:13" x14ac:dyDescent="0.25">
      <c r="A127" t="s">
        <v>7</v>
      </c>
      <c r="B127" t="s">
        <v>8</v>
      </c>
      <c r="C127" t="s">
        <v>9</v>
      </c>
      <c r="G127" t="s">
        <v>7</v>
      </c>
      <c r="H127" t="s">
        <v>74</v>
      </c>
      <c r="I127" t="s">
        <v>75</v>
      </c>
      <c r="L127" t="s">
        <v>98</v>
      </c>
      <c r="M127" s="4">
        <f>MIN($M$107:$M$126)</f>
        <v>-1.3870000000000005</v>
      </c>
    </row>
    <row r="128" spans="1:13" x14ac:dyDescent="0.25">
      <c r="A128" t="s">
        <v>10</v>
      </c>
      <c r="B128" t="s">
        <v>11</v>
      </c>
      <c r="C128" t="s">
        <v>12</v>
      </c>
      <c r="G128" t="s">
        <v>10</v>
      </c>
      <c r="H128" t="s">
        <v>76</v>
      </c>
      <c r="I128" t="s">
        <v>77</v>
      </c>
      <c r="L128" t="s">
        <v>100</v>
      </c>
      <c r="M128" s="4">
        <f>TRIMMEAN($M$107:$M$126, 1/20)</f>
        <v>-0.41379999999999945</v>
      </c>
    </row>
    <row r="129" spans="1:14" x14ac:dyDescent="0.25">
      <c r="A129" t="s">
        <v>13</v>
      </c>
      <c r="B129" t="s">
        <v>14</v>
      </c>
      <c r="C129" t="s">
        <v>15</v>
      </c>
      <c r="G129" t="s">
        <v>13</v>
      </c>
      <c r="H129" t="s">
        <v>78</v>
      </c>
      <c r="I129" t="s">
        <v>79</v>
      </c>
      <c r="L129" t="s">
        <v>99</v>
      </c>
      <c r="M129" s="4">
        <f>MAX($M$107:$M$126)</f>
        <v>0.36400000000000432</v>
      </c>
      <c r="N129" t="s">
        <v>102</v>
      </c>
    </row>
    <row r="131" spans="1:14" x14ac:dyDescent="0.25">
      <c r="A131" t="s">
        <v>96</v>
      </c>
      <c r="G131" t="s">
        <v>38</v>
      </c>
    </row>
    <row r="132" spans="1:14" x14ac:dyDescent="0.25">
      <c r="A132" t="s">
        <v>4</v>
      </c>
      <c r="B132" t="s">
        <v>5</v>
      </c>
      <c r="C132" t="s">
        <v>6</v>
      </c>
      <c r="G132" t="s">
        <v>4</v>
      </c>
      <c r="H132" t="s">
        <v>5</v>
      </c>
      <c r="I132" t="s">
        <v>6</v>
      </c>
      <c r="J132" s="3" t="s">
        <v>89</v>
      </c>
      <c r="L132" t="s">
        <v>90</v>
      </c>
      <c r="M132" t="s">
        <v>97</v>
      </c>
    </row>
    <row r="133" spans="1:14" x14ac:dyDescent="0.25">
      <c r="A133" s="1">
        <v>0.45005787037037037</v>
      </c>
      <c r="B133">
        <v>209.4</v>
      </c>
      <c r="C133">
        <v>40.707000000000001</v>
      </c>
      <c r="G133" s="1">
        <v>0.45</v>
      </c>
      <c r="H133">
        <v>209.2</v>
      </c>
      <c r="I133">
        <v>40.673999999999999</v>
      </c>
      <c r="J133">
        <v>0.27100000000000002</v>
      </c>
      <c r="L133" s="5">
        <f t="shared" ref="L133:L152" si="10">IF(A133&gt;G133,A133-G133,G133-A133)</f>
        <v>5.7870370370360913E-5</v>
      </c>
      <c r="M133" s="4">
        <f t="shared" ref="M133:M152" si="11">C133-I133</f>
        <v>3.3000000000001251E-2</v>
      </c>
    </row>
    <row r="134" spans="1:14" x14ac:dyDescent="0.25">
      <c r="A134" s="1">
        <v>0.4513888888888889</v>
      </c>
      <c r="B134">
        <v>88.5</v>
      </c>
      <c r="C134">
        <v>17.201000000000001</v>
      </c>
      <c r="G134" s="1">
        <v>0.45135416666666667</v>
      </c>
      <c r="H134">
        <v>89.2</v>
      </c>
      <c r="I134">
        <v>17.344000000000001</v>
      </c>
      <c r="J134">
        <v>0.17499999999999999</v>
      </c>
      <c r="L134" s="5">
        <f t="shared" si="10"/>
        <v>3.472222222222765E-5</v>
      </c>
      <c r="M134" s="4">
        <f t="shared" si="11"/>
        <v>-0.14300000000000068</v>
      </c>
    </row>
    <row r="135" spans="1:14" x14ac:dyDescent="0.25">
      <c r="A135" s="1">
        <v>0.45275462962962965</v>
      </c>
      <c r="B135">
        <v>88.6</v>
      </c>
      <c r="C135">
        <v>17.231000000000002</v>
      </c>
      <c r="G135" s="1">
        <v>0.45271990740740736</v>
      </c>
      <c r="H135">
        <v>90.3</v>
      </c>
      <c r="I135">
        <v>17.562000000000001</v>
      </c>
      <c r="J135">
        <v>0.151</v>
      </c>
      <c r="L135" s="5">
        <f t="shared" si="10"/>
        <v>3.4722222222283161E-5</v>
      </c>
      <c r="M135" s="4">
        <f t="shared" si="11"/>
        <v>-0.33099999999999952</v>
      </c>
    </row>
    <row r="136" spans="1:14" x14ac:dyDescent="0.25">
      <c r="A136" s="1">
        <v>0.45320601851851849</v>
      </c>
      <c r="B136">
        <v>84.1</v>
      </c>
      <c r="C136">
        <v>16.341000000000001</v>
      </c>
      <c r="G136" s="1">
        <v>0.45313657407407404</v>
      </c>
      <c r="H136">
        <v>85.3</v>
      </c>
      <c r="I136">
        <v>16.579000000000001</v>
      </c>
      <c r="J136">
        <v>0.16</v>
      </c>
      <c r="L136" s="5">
        <f t="shared" si="10"/>
        <v>6.94444444444553E-5</v>
      </c>
      <c r="M136" s="4">
        <f t="shared" si="11"/>
        <v>-0.23799999999999955</v>
      </c>
    </row>
    <row r="137" spans="1:14" x14ac:dyDescent="0.25">
      <c r="A137" s="1">
        <v>0.45526620370370369</v>
      </c>
      <c r="B137">
        <v>208.5</v>
      </c>
      <c r="C137">
        <v>40.536000000000001</v>
      </c>
      <c r="G137" s="1">
        <v>0.45521990740740742</v>
      </c>
      <c r="H137">
        <v>209</v>
      </c>
      <c r="I137">
        <v>40.633000000000003</v>
      </c>
      <c r="J137">
        <v>0.247</v>
      </c>
      <c r="L137" s="5">
        <f t="shared" si="10"/>
        <v>4.6296296296266526E-5</v>
      </c>
      <c r="M137" s="4">
        <f t="shared" si="11"/>
        <v>-9.7000000000001307E-2</v>
      </c>
    </row>
    <row r="138" spans="1:14" x14ac:dyDescent="0.25">
      <c r="A138" s="1">
        <v>0.45991898148148147</v>
      </c>
      <c r="B138">
        <v>92.1</v>
      </c>
      <c r="C138">
        <v>17.899000000000001</v>
      </c>
      <c r="G138" s="1">
        <v>0.45983796296296298</v>
      </c>
      <c r="H138">
        <v>93</v>
      </c>
      <c r="I138">
        <v>18.085999999999999</v>
      </c>
      <c r="J138">
        <v>0.156</v>
      </c>
      <c r="L138" s="5">
        <f t="shared" si="10"/>
        <v>8.1018518518494176E-5</v>
      </c>
      <c r="M138" s="4">
        <f t="shared" si="11"/>
        <v>-0.18699999999999761</v>
      </c>
    </row>
    <row r="139" spans="1:14" x14ac:dyDescent="0.25">
      <c r="A139" s="1">
        <v>0.46137731481481481</v>
      </c>
      <c r="B139">
        <v>208.7</v>
      </c>
      <c r="C139">
        <v>40.573</v>
      </c>
      <c r="G139" s="1">
        <v>0.46136574074074077</v>
      </c>
      <c r="H139">
        <v>210.6</v>
      </c>
      <c r="I139">
        <v>40.933999999999997</v>
      </c>
      <c r="J139">
        <v>0.28100000000000003</v>
      </c>
      <c r="L139" s="5">
        <f t="shared" si="10"/>
        <v>1.1574074074038876E-5</v>
      </c>
      <c r="M139" s="4">
        <f t="shared" si="11"/>
        <v>-0.3609999999999971</v>
      </c>
    </row>
    <row r="140" spans="1:14" x14ac:dyDescent="0.25">
      <c r="A140" s="1">
        <v>0.46694444444444444</v>
      </c>
      <c r="B140">
        <v>84.1</v>
      </c>
      <c r="C140">
        <v>16.356000000000002</v>
      </c>
      <c r="G140" s="1">
        <v>0.46715277777777775</v>
      </c>
      <c r="H140">
        <v>87</v>
      </c>
      <c r="I140">
        <v>16.905999999999999</v>
      </c>
      <c r="J140">
        <v>0.16</v>
      </c>
      <c r="L140" s="5">
        <f t="shared" si="10"/>
        <v>2.0833333333331039E-4</v>
      </c>
      <c r="M140" s="4">
        <f t="shared" si="11"/>
        <v>-0.54999999999999716</v>
      </c>
    </row>
    <row r="141" spans="1:14" x14ac:dyDescent="0.25">
      <c r="A141" s="1">
        <v>0.48018518518518521</v>
      </c>
      <c r="B141">
        <v>201</v>
      </c>
      <c r="C141">
        <v>39.07</v>
      </c>
      <c r="G141" s="1">
        <v>0.48013888888888889</v>
      </c>
      <c r="H141">
        <v>200.2</v>
      </c>
      <c r="I141">
        <v>38.909999999999997</v>
      </c>
      <c r="J141">
        <v>0.29099999999999998</v>
      </c>
      <c r="L141" s="5">
        <f t="shared" si="10"/>
        <v>4.6296296296322037E-5</v>
      </c>
      <c r="M141" s="4">
        <f t="shared" si="11"/>
        <v>0.16000000000000369</v>
      </c>
    </row>
    <row r="142" spans="1:14" x14ac:dyDescent="0.25">
      <c r="A142" s="1">
        <v>0.48466435185185186</v>
      </c>
      <c r="B142">
        <v>91.2</v>
      </c>
      <c r="C142">
        <v>17.728000000000002</v>
      </c>
      <c r="G142" s="1">
        <v>0.48461805555555554</v>
      </c>
      <c r="H142">
        <v>93.9</v>
      </c>
      <c r="I142">
        <v>18.254000000000001</v>
      </c>
      <c r="J142">
        <v>0.16800000000000001</v>
      </c>
      <c r="L142" s="5">
        <f t="shared" si="10"/>
        <v>4.6296296296322037E-5</v>
      </c>
      <c r="M142" s="4">
        <f t="shared" si="11"/>
        <v>-0.5259999999999998</v>
      </c>
    </row>
    <row r="143" spans="1:14" x14ac:dyDescent="0.25">
      <c r="A143" s="1">
        <v>0.4861111111111111</v>
      </c>
      <c r="B143">
        <v>218.1</v>
      </c>
      <c r="C143">
        <v>42.402999999999999</v>
      </c>
      <c r="G143" s="1">
        <v>0.48607638888888888</v>
      </c>
      <c r="H143">
        <v>218.2</v>
      </c>
      <c r="I143">
        <v>42.411999999999999</v>
      </c>
      <c r="J143">
        <v>0.252</v>
      </c>
      <c r="L143" s="5">
        <f t="shared" si="10"/>
        <v>3.472222222222765E-5</v>
      </c>
      <c r="M143" s="4">
        <f t="shared" si="11"/>
        <v>-9.0000000000003411E-3</v>
      </c>
    </row>
    <row r="144" spans="1:14" x14ac:dyDescent="0.25">
      <c r="A144" s="1">
        <v>0.48940972222222223</v>
      </c>
      <c r="B144">
        <v>91.3</v>
      </c>
      <c r="C144">
        <v>17.745000000000001</v>
      </c>
      <c r="G144" s="1">
        <v>0.48931712962962964</v>
      </c>
      <c r="H144">
        <v>93.2</v>
      </c>
      <c r="I144">
        <v>18.116</v>
      </c>
      <c r="J144">
        <v>0.113</v>
      </c>
      <c r="L144" s="5">
        <f t="shared" si="10"/>
        <v>9.2592592592588563E-5</v>
      </c>
      <c r="M144" s="4">
        <f t="shared" si="11"/>
        <v>-0.37099999999999866</v>
      </c>
    </row>
    <row r="145" spans="1:14" x14ac:dyDescent="0.25">
      <c r="A145" s="1">
        <v>0.49130787037037038</v>
      </c>
      <c r="B145">
        <v>206.5</v>
      </c>
      <c r="C145">
        <v>40.134999999999998</v>
      </c>
      <c r="G145" s="1">
        <v>0.4912731481481481</v>
      </c>
      <c r="H145">
        <v>206.9</v>
      </c>
      <c r="I145">
        <v>40.216000000000001</v>
      </c>
      <c r="J145">
        <v>0.20899999999999999</v>
      </c>
      <c r="L145" s="5">
        <f t="shared" si="10"/>
        <v>3.4722222222283161E-5</v>
      </c>
      <c r="M145" s="4">
        <f t="shared" si="11"/>
        <v>-8.100000000000307E-2</v>
      </c>
    </row>
    <row r="146" spans="1:14" x14ac:dyDescent="0.25">
      <c r="A146" s="1">
        <v>0.49474537037037036</v>
      </c>
      <c r="B146">
        <v>85.7</v>
      </c>
      <c r="C146">
        <v>16.663</v>
      </c>
      <c r="G146" s="1">
        <v>0.49465277777777777</v>
      </c>
      <c r="H146">
        <v>86.8</v>
      </c>
      <c r="I146">
        <v>16.873000000000001</v>
      </c>
      <c r="J146">
        <v>0.13600000000000001</v>
      </c>
      <c r="L146" s="5">
        <f t="shared" si="10"/>
        <v>9.2592592592588563E-5</v>
      </c>
      <c r="M146" s="4">
        <f t="shared" si="11"/>
        <v>-0.21000000000000085</v>
      </c>
    </row>
    <row r="147" spans="1:14" x14ac:dyDescent="0.25">
      <c r="A147" s="1">
        <v>0.51041666666666663</v>
      </c>
      <c r="B147">
        <v>222</v>
      </c>
      <c r="C147">
        <v>43.149000000000001</v>
      </c>
      <c r="G147" s="1">
        <v>0.51037037037037036</v>
      </c>
      <c r="H147">
        <v>223.3</v>
      </c>
      <c r="I147">
        <v>43.402999999999999</v>
      </c>
      <c r="J147">
        <v>0.27400000000000002</v>
      </c>
      <c r="L147" s="5">
        <f t="shared" si="10"/>
        <v>4.6296296296266526E-5</v>
      </c>
      <c r="M147" s="4">
        <f t="shared" si="11"/>
        <v>-0.25399999999999778</v>
      </c>
    </row>
    <row r="148" spans="1:14" x14ac:dyDescent="0.25">
      <c r="A148" s="1">
        <v>0.51478009259259261</v>
      </c>
      <c r="B148">
        <v>96.5</v>
      </c>
      <c r="C148">
        <v>18.762</v>
      </c>
      <c r="G148" s="1">
        <v>0.51468749999999996</v>
      </c>
      <c r="H148">
        <v>97.1</v>
      </c>
      <c r="I148">
        <v>18.869</v>
      </c>
      <c r="J148">
        <v>0.107</v>
      </c>
      <c r="L148" s="5">
        <f t="shared" si="10"/>
        <v>9.2592592592644074E-5</v>
      </c>
      <c r="M148" s="4">
        <f t="shared" si="11"/>
        <v>-0.10699999999999932</v>
      </c>
    </row>
    <row r="149" spans="1:14" x14ac:dyDescent="0.25">
      <c r="A149" s="1">
        <v>0.51758101851851845</v>
      </c>
      <c r="B149">
        <v>218.6</v>
      </c>
      <c r="C149">
        <v>42.484999999999999</v>
      </c>
      <c r="G149" s="1">
        <v>0.51754629629629634</v>
      </c>
      <c r="H149">
        <v>218.3</v>
      </c>
      <c r="I149">
        <v>42.426000000000002</v>
      </c>
      <c r="J149">
        <v>0.29699999999999999</v>
      </c>
      <c r="L149" s="5">
        <f t="shared" si="10"/>
        <v>3.4722222222116628E-5</v>
      </c>
      <c r="M149" s="4">
        <f t="shared" si="11"/>
        <v>5.8999999999997499E-2</v>
      </c>
    </row>
    <row r="150" spans="1:14" x14ac:dyDescent="0.25">
      <c r="A150" s="1">
        <v>0.52137731481481475</v>
      </c>
      <c r="B150">
        <v>93.6</v>
      </c>
      <c r="C150">
        <v>18.198</v>
      </c>
      <c r="G150" s="1">
        <v>0.52135416666666667</v>
      </c>
      <c r="H150">
        <v>94.5</v>
      </c>
      <c r="I150">
        <v>18.376999999999999</v>
      </c>
      <c r="J150">
        <v>0.104</v>
      </c>
      <c r="L150" s="5">
        <f t="shared" si="10"/>
        <v>2.3148148148077752E-5</v>
      </c>
      <c r="M150" s="4">
        <f t="shared" si="11"/>
        <v>-0.17899999999999849</v>
      </c>
    </row>
    <row r="151" spans="1:14" x14ac:dyDescent="0.25">
      <c r="A151" s="1">
        <v>0.54265046296296293</v>
      </c>
      <c r="B151">
        <v>216.2</v>
      </c>
      <c r="C151">
        <v>42.027999999999999</v>
      </c>
      <c r="G151" s="1">
        <v>0.54259259259259263</v>
      </c>
      <c r="H151">
        <v>210.5</v>
      </c>
      <c r="I151">
        <v>40.914999999999999</v>
      </c>
      <c r="J151">
        <v>0.33800000000000002</v>
      </c>
      <c r="L151" s="5">
        <f t="shared" si="10"/>
        <v>5.7870370370305402E-5</v>
      </c>
      <c r="M151" s="4">
        <f t="shared" si="11"/>
        <v>1.1129999999999995</v>
      </c>
    </row>
    <row r="152" spans="1:14" x14ac:dyDescent="0.25">
      <c r="A152" s="1">
        <v>0.54693287037037031</v>
      </c>
      <c r="B152">
        <v>82.6</v>
      </c>
      <c r="C152">
        <v>16.058</v>
      </c>
      <c r="G152" s="1">
        <v>0.54689814814814819</v>
      </c>
      <c r="H152">
        <v>83.1</v>
      </c>
      <c r="I152">
        <v>16.16</v>
      </c>
      <c r="J152">
        <v>0.16900000000000001</v>
      </c>
      <c r="L152" s="5">
        <f t="shared" si="10"/>
        <v>3.4722222222116628E-5</v>
      </c>
      <c r="M152" s="4">
        <f t="shared" si="11"/>
        <v>-0.10200000000000031</v>
      </c>
    </row>
    <row r="153" spans="1:14" x14ac:dyDescent="0.25">
      <c r="A153" t="s">
        <v>7</v>
      </c>
      <c r="B153" t="s">
        <v>39</v>
      </c>
      <c r="C153" t="s">
        <v>40</v>
      </c>
      <c r="G153" t="s">
        <v>7</v>
      </c>
      <c r="H153" t="s">
        <v>80</v>
      </c>
      <c r="I153" t="s">
        <v>81</v>
      </c>
      <c r="L153" t="s">
        <v>98</v>
      </c>
      <c r="M153" s="4">
        <f>MIN($M$133:$M$152)</f>
        <v>-0.54999999999999716</v>
      </c>
    </row>
    <row r="154" spans="1:14" x14ac:dyDescent="0.25">
      <c r="A154" t="s">
        <v>10</v>
      </c>
      <c r="B154" t="s">
        <v>41</v>
      </c>
      <c r="C154" t="s">
        <v>42</v>
      </c>
      <c r="G154" t="s">
        <v>10</v>
      </c>
      <c r="H154" t="s">
        <v>82</v>
      </c>
      <c r="I154" t="s">
        <v>83</v>
      </c>
      <c r="L154" t="s">
        <v>100</v>
      </c>
      <c r="M154" s="4">
        <f>TRIMMEAN($M$133:$M$152, 1/20)</f>
        <v>-0.11904999999999948</v>
      </c>
    </row>
    <row r="155" spans="1:14" x14ac:dyDescent="0.25">
      <c r="A155" t="s">
        <v>13</v>
      </c>
      <c r="B155" t="s">
        <v>43</v>
      </c>
      <c r="C155" t="s">
        <v>44</v>
      </c>
      <c r="G155" t="s">
        <v>13</v>
      </c>
      <c r="H155" t="s">
        <v>84</v>
      </c>
      <c r="I155" t="s">
        <v>85</v>
      </c>
      <c r="L155" t="s">
        <v>99</v>
      </c>
      <c r="M155" s="4">
        <f>MAX($M$133:$M$152)</f>
        <v>1.1129999999999995</v>
      </c>
      <c r="N155" t="s">
        <v>103</v>
      </c>
    </row>
  </sheetData>
  <sortState xmlns:xlrd2="http://schemas.microsoft.com/office/spreadsheetml/2017/richdata2" ref="A133:C152">
    <sortCondition ref="A133:A152"/>
  </sortState>
  <conditionalFormatting sqref="L1:L9 L11:L33 L40:L59 L66:L85 L92:L100 L107:L126 L133:L152 L89:L90 L63:L64 L37:L38 L104:L105 L130:L131 L156:L1048576">
    <cfRule type="cellIs" dxfId="13" priority="12" operator="greaterThan">
      <formula>0.000115740740740741</formula>
    </cfRule>
  </conditionalFormatting>
  <conditionalFormatting sqref="M1:M9 M11:M33 M40:M59 M92:M100 M107:M126 M133:M152 M66:M90 M63:M64 M37:M38 M104:M105 M130:M131 M156:M1048576">
    <cfRule type="cellIs" dxfId="12" priority="6" operator="greaterThan">
      <formula>0.2</formula>
    </cfRule>
  </conditionalFormatting>
  <conditionalFormatting sqref="M60:M62">
    <cfRule type="cellIs" dxfId="4" priority="5" operator="greaterThan">
      <formula>0.2</formula>
    </cfRule>
  </conditionalFormatting>
  <conditionalFormatting sqref="M34:M36">
    <cfRule type="cellIs" dxfId="3" priority="4" operator="greaterThan">
      <formula>0.2</formula>
    </cfRule>
  </conditionalFormatting>
  <conditionalFormatting sqref="M101:M103">
    <cfRule type="cellIs" dxfId="2" priority="3" operator="greaterThan">
      <formula>0.2</formula>
    </cfRule>
  </conditionalFormatting>
  <conditionalFormatting sqref="M127:M129">
    <cfRule type="cellIs" dxfId="1" priority="2" operator="greaterThan">
      <formula>0.2</formula>
    </cfRule>
  </conditionalFormatting>
  <conditionalFormatting sqref="M153:M155">
    <cfRule type="cellIs" dxfId="0" priority="1" operator="greaterThan">
      <formula>0.2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George</dc:creator>
  <cp:lastModifiedBy>Michael George</cp:lastModifiedBy>
  <dcterms:created xsi:type="dcterms:W3CDTF">2022-04-27T07:18:43Z</dcterms:created>
  <dcterms:modified xsi:type="dcterms:W3CDTF">2022-04-27T08:03:49Z</dcterms:modified>
</cp:coreProperties>
</file>